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nov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<sst xmlns="http://schemas.openxmlformats.org/spreadsheetml/2006/main" count="93" uniqueCount="90">
  <si>
    <t>DEMONSTRATIVO DE REMUNERAÇÃO DOS CONCESSIONÁRIOS - Grupo Local de Distribuição</t>
  </si>
  <si>
    <t>OPERAÇÃO DE 01 A 30/11/22 - VENCIMENTO DE 09/11 A 07/12/22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</si>
  <si>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</si>
  <si>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</si>
  <si>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</si>
  <si>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</si>
  <si>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</si>
  <si>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</si>
  <si>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</si>
  <si>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</si>
  <si>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</si>
  <si>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</si>
  <si>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</si>
  <si>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</si>
  <si>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</si>
  <si>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</si>
  <si>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</si>
  <si>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</si>
  <si>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</si>
  <si>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</si>
  <si>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</si>
  <si>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</si>
  <si>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</si>
  <si>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</si>
  <si>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</si>
  <si>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</si>
  <si>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</si>
  <si>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</si>
  <si>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</si>
  <si>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</si>
  <si>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</si>
  <si>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</si>
  <si>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</si>
  <si>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</si>
  <si>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</si>
  <si>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</si>
  <si>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</si>
  <si>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</si>
  <si>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</si>
  <si>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</si>
  <si>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</si>
  <si>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</si>
  <si>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</si>
  <si>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</si>
  <si>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</si>
  <si>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</si>
  <si>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</si>
  <si>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</si>
  <si>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</si>
  <si>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</si>
  <si>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</si>
  <si>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</si>
  <si>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</si>
  <si>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</si>
  <si>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</si>
  <si>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</si>
  <si>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</si>
  <si>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</si>
  <si>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</si>
  <si>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</si>
  <si>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</si>
  <si>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</si>
  <si>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</si>
  <si>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</si>
  <si>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 (1)</t>
  </si>
  <si>
    <t>5.4. Revisão de Remuneração pelo Serviço Atende (2)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</si>
  <si>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</si>
  <si>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</si>
  <si>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</si>
  <si>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</si>
  <si>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</si>
  <si>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</si>
  <si>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</si>
  <si>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</si>
  <si>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</si>
  <si>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</si>
  <si>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</si>
  <si>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</si>
  <si>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</si>
  <si>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</si>
  <si>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</si>
  <si>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</si>
  <si>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</si>
  <si>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</si>
  <si>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</si>
  <si>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(1) - Valores da décima parcela da revisão do período de maio a dezembro/2021, referente ao reajuste de 2021, conforme previsto na cláusula segunda, item 2.2, subitem C, do termo de aditamento assinado em 30/09/2021.</t>
  </si>
  <si>
    <t xml:space="preserve">               - Remuneração do evento Fórmula 1, período de 11 a 13/11/22.</t>
  </si>
  <si>
    <t xml:space="preserve">               - Revisões de passageiros transportados, do fator de transição, do ar-condicionado, do ARLA, da rede da madrugada e dos equipamentos embarcados, mês de outubro/22. Total de passageiros transportados revisão 1.284.272 </t>
  </si>
  <si>
    <t xml:space="preserve">          (2) - Valores da décima parcela da revisão do período de maio a dezembro/2021, referente ao reajuste de 2021, conforme previsto na cláusula segunda, item 2.2, subitem C, do termo de aditamento assinado em 30/09/2021.</t>
  </si>
  <si>
    <t xml:space="preserve">               - Revisão de remuneração do serviço atende, glosas de veículos e H.E., de julho a setembro/22.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</si>
</sst>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165" fontId="32" fillId="0" borderId="4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23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47850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16</xdr:col>
      <xdr:colOff>180975</xdr:colOff>
      <xdr:row>11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22125" y="29622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16</xdr:col>
      <xdr:colOff>180975</xdr:colOff>
      <xdr:row>20</xdr:row>
      <xdr:rowOff>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22125" y="4962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nov22-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soma"/>
      <sheetName val="nov22"/>
    </sheetNames>
    <sheetDataSet>
      <sheetData sheetId="0">
        <row r="32">
          <cell r="B32">
            <v>-52976</v>
          </cell>
          <cell r="C32">
            <v>-57050.4</v>
          </cell>
          <cell r="D32">
            <v>-43621.6</v>
          </cell>
          <cell r="E32">
            <v>-9460</v>
          </cell>
          <cell r="F32">
            <v>-32978</v>
          </cell>
          <cell r="G32">
            <v>-47392.4</v>
          </cell>
          <cell r="H32">
            <v>-9495.2</v>
          </cell>
          <cell r="I32">
            <v>-68147.2</v>
          </cell>
          <cell r="J32">
            <v>-43634.8</v>
          </cell>
          <cell r="K32">
            <v>-35635.6</v>
          </cell>
          <cell r="L32">
            <v>-28432.8</v>
          </cell>
          <cell r="M32">
            <v>-22272.8</v>
          </cell>
          <cell r="N32">
            <v>-18044.4</v>
          </cell>
        </row>
        <row r="33">
          <cell r="B33">
            <v>-52976</v>
          </cell>
          <cell r="C33">
            <v>-57050.4</v>
          </cell>
          <cell r="D33">
            <v>-43621.6</v>
          </cell>
          <cell r="E33">
            <v>-9460</v>
          </cell>
          <cell r="F33">
            <v>-32978</v>
          </cell>
          <cell r="G33">
            <v>-47392.4</v>
          </cell>
          <cell r="H33">
            <v>-9495.2</v>
          </cell>
          <cell r="I33">
            <v>-68147.2</v>
          </cell>
          <cell r="J33">
            <v>-43634.8</v>
          </cell>
          <cell r="K33">
            <v>-35635.6</v>
          </cell>
          <cell r="L33">
            <v>-28432.8</v>
          </cell>
          <cell r="M33">
            <v>-22272.8</v>
          </cell>
          <cell r="N33">
            <v>-18044.4</v>
          </cell>
        </row>
      </sheetData>
      <sheetData sheetId="1">
        <row r="32">
          <cell r="B32">
            <v>-31086</v>
          </cell>
          <cell r="C32">
            <v>-28094</v>
          </cell>
          <cell r="D32">
            <v>-23073.6</v>
          </cell>
          <cell r="E32">
            <v>-4034.8</v>
          </cell>
          <cell r="F32">
            <v>-16645.2</v>
          </cell>
          <cell r="G32">
            <v>-24125.2</v>
          </cell>
          <cell r="H32">
            <v>-4206.4</v>
          </cell>
          <cell r="I32">
            <v>-32683.2</v>
          </cell>
          <cell r="J32">
            <v>-20680</v>
          </cell>
          <cell r="K32">
            <v>-18004.8</v>
          </cell>
          <cell r="L32">
            <v>-14669.6</v>
          </cell>
          <cell r="M32">
            <v>-9020</v>
          </cell>
          <cell r="N32">
            <v>-6424</v>
          </cell>
        </row>
        <row r="33">
          <cell r="B33">
            <v>-31086</v>
          </cell>
          <cell r="C33">
            <v>-28094</v>
          </cell>
          <cell r="D33">
            <v>-23073.6</v>
          </cell>
          <cell r="E33">
            <v>-4034.8</v>
          </cell>
          <cell r="F33">
            <v>-16645.2</v>
          </cell>
          <cell r="G33">
            <v>-24125.2</v>
          </cell>
          <cell r="H33">
            <v>-4206.4</v>
          </cell>
          <cell r="I33">
            <v>-32683.2</v>
          </cell>
          <cell r="J33">
            <v>-20680</v>
          </cell>
          <cell r="K33">
            <v>-18004.8</v>
          </cell>
          <cell r="L33">
            <v>-14669.6</v>
          </cell>
          <cell r="M33">
            <v>-9020</v>
          </cell>
          <cell r="N33">
            <v>-6424</v>
          </cell>
        </row>
      </sheetData>
      <sheetData sheetId="2">
        <row r="32">
          <cell r="B32">
            <v>-51964</v>
          </cell>
          <cell r="C32">
            <v>-55396</v>
          </cell>
          <cell r="D32">
            <v>-40264.4</v>
          </cell>
          <cell r="E32">
            <v>-9147.6</v>
          </cell>
          <cell r="F32">
            <v>-32586.4</v>
          </cell>
          <cell r="G32">
            <v>-46191.2</v>
          </cell>
          <cell r="H32">
            <v>-8888</v>
          </cell>
          <cell r="I32">
            <v>-67016.4</v>
          </cell>
          <cell r="J32">
            <v>-43296</v>
          </cell>
          <cell r="K32">
            <v>-34839.2</v>
          </cell>
          <cell r="L32">
            <v>-26567.2</v>
          </cell>
          <cell r="M32">
            <v>-23086.8</v>
          </cell>
          <cell r="N32">
            <v>-17886</v>
          </cell>
        </row>
        <row r="33">
          <cell r="B33">
            <v>-51964</v>
          </cell>
          <cell r="C33">
            <v>-55396</v>
          </cell>
          <cell r="D33">
            <v>-40264.4</v>
          </cell>
          <cell r="E33">
            <v>-9147.6</v>
          </cell>
          <cell r="F33">
            <v>-32586.4</v>
          </cell>
          <cell r="G33">
            <v>-46191.2</v>
          </cell>
          <cell r="H33">
            <v>-8888</v>
          </cell>
          <cell r="I33">
            <v>-67016.4</v>
          </cell>
          <cell r="J33">
            <v>-43296</v>
          </cell>
          <cell r="K33">
            <v>-34839.2</v>
          </cell>
          <cell r="L33">
            <v>-26567.2</v>
          </cell>
          <cell r="M33">
            <v>-23086.8</v>
          </cell>
          <cell r="N33">
            <v>-17886</v>
          </cell>
        </row>
      </sheetData>
      <sheetData sheetId="3">
        <row r="32">
          <cell r="B32">
            <v>-54357.6</v>
          </cell>
          <cell r="C32">
            <v>-58137.2</v>
          </cell>
          <cell r="D32">
            <v>-42706.4</v>
          </cell>
          <cell r="E32">
            <v>-9306</v>
          </cell>
          <cell r="F32">
            <v>-34095.6</v>
          </cell>
          <cell r="G32">
            <v>-46811.6</v>
          </cell>
          <cell r="H32">
            <v>-8835.2</v>
          </cell>
          <cell r="I32">
            <v>-66536.8</v>
          </cell>
          <cell r="J32">
            <v>-44717.2</v>
          </cell>
          <cell r="K32">
            <v>-35886.4</v>
          </cell>
          <cell r="L32">
            <v>-28745.2</v>
          </cell>
          <cell r="M32">
            <v>-24098.8</v>
          </cell>
          <cell r="N32">
            <v>-18189.6</v>
          </cell>
        </row>
        <row r="33">
          <cell r="B33">
            <v>-54357.6</v>
          </cell>
          <cell r="C33">
            <v>-58137.2</v>
          </cell>
          <cell r="D33">
            <v>-42706.4</v>
          </cell>
          <cell r="E33">
            <v>-9306</v>
          </cell>
          <cell r="F33">
            <v>-34095.6</v>
          </cell>
          <cell r="G33">
            <v>-46811.6</v>
          </cell>
          <cell r="H33">
            <v>-8835.2</v>
          </cell>
          <cell r="I33">
            <v>-66536.8</v>
          </cell>
          <cell r="J33">
            <v>-44717.2</v>
          </cell>
          <cell r="K33">
            <v>-35886.4</v>
          </cell>
          <cell r="L33">
            <v>-28745.2</v>
          </cell>
          <cell r="M33">
            <v>-24098.8</v>
          </cell>
          <cell r="N33">
            <v>-18189.6</v>
          </cell>
        </row>
      </sheetData>
      <sheetData sheetId="4">
        <row r="32">
          <cell r="B32">
            <v>-50908</v>
          </cell>
          <cell r="C32">
            <v>-52012.4</v>
          </cell>
          <cell r="D32">
            <v>-41852.8</v>
          </cell>
          <cell r="E32">
            <v>-9028.8</v>
          </cell>
          <cell r="F32">
            <v>-30646</v>
          </cell>
          <cell r="G32">
            <v>-41250</v>
          </cell>
          <cell r="H32">
            <v>-7506.4</v>
          </cell>
          <cell r="I32">
            <v>-51211.6</v>
          </cell>
          <cell r="J32">
            <v>-37686</v>
          </cell>
          <cell r="K32">
            <v>-32520.4</v>
          </cell>
          <cell r="L32">
            <v>-26413.2</v>
          </cell>
          <cell r="M32">
            <v>-16869.6</v>
          </cell>
          <cell r="N32">
            <v>-13464</v>
          </cell>
        </row>
        <row r="33">
          <cell r="B33">
            <v>-50908</v>
          </cell>
          <cell r="C33">
            <v>-52012.4</v>
          </cell>
          <cell r="D33">
            <v>-41852.8</v>
          </cell>
          <cell r="E33">
            <v>-9028.8</v>
          </cell>
          <cell r="F33">
            <v>-30646</v>
          </cell>
          <cell r="G33">
            <v>-41250</v>
          </cell>
          <cell r="H33">
            <v>-7506.4</v>
          </cell>
          <cell r="I33">
            <v>-51211.6</v>
          </cell>
          <cell r="J33">
            <v>-37686</v>
          </cell>
          <cell r="K33">
            <v>-32520.4</v>
          </cell>
          <cell r="L33">
            <v>-26413.2</v>
          </cell>
          <cell r="M33">
            <v>-16869.6</v>
          </cell>
          <cell r="N33">
            <v>-13464</v>
          </cell>
        </row>
      </sheetData>
      <sheetData sheetId="5">
        <row r="32">
          <cell r="B32">
            <v>-32216.8</v>
          </cell>
          <cell r="C32">
            <v>-31992.4</v>
          </cell>
          <cell r="D32">
            <v>-24446.4</v>
          </cell>
          <cell r="E32">
            <v>-4571.6</v>
          </cell>
          <cell r="F32">
            <v>-19857.2</v>
          </cell>
          <cell r="G32">
            <v>-26012.8</v>
          </cell>
          <cell r="H32">
            <v>-4105.2</v>
          </cell>
          <cell r="I32">
            <v>-26166.8</v>
          </cell>
          <cell r="J32">
            <v>-23381.6</v>
          </cell>
          <cell r="K32">
            <v>-22910.8</v>
          </cell>
          <cell r="L32">
            <v>-17793.6</v>
          </cell>
          <cell r="M32">
            <v>-9081.6</v>
          </cell>
          <cell r="N32">
            <v>-6331.6</v>
          </cell>
        </row>
        <row r="33">
          <cell r="B33">
            <v>-32216.8</v>
          </cell>
          <cell r="C33">
            <v>-31992.4</v>
          </cell>
          <cell r="D33">
            <v>-24446.4</v>
          </cell>
          <cell r="E33">
            <v>-4571.6</v>
          </cell>
          <cell r="F33">
            <v>-19857.2</v>
          </cell>
          <cell r="G33">
            <v>-26012.8</v>
          </cell>
          <cell r="H33">
            <v>-4105.2</v>
          </cell>
          <cell r="I33">
            <v>-26166.8</v>
          </cell>
          <cell r="J33">
            <v>-23381.6</v>
          </cell>
          <cell r="K33">
            <v>-22910.8</v>
          </cell>
          <cell r="L33">
            <v>-17793.6</v>
          </cell>
          <cell r="M33">
            <v>-9081.6</v>
          </cell>
          <cell r="N33">
            <v>-6331.6</v>
          </cell>
        </row>
      </sheetData>
      <sheetData sheetId="6">
        <row r="32">
          <cell r="B32">
            <v>-57631.2</v>
          </cell>
          <cell r="C32">
            <v>-59580.4</v>
          </cell>
          <cell r="D32">
            <v>-46750</v>
          </cell>
          <cell r="E32">
            <v>-11149.6</v>
          </cell>
          <cell r="F32">
            <v>-38020.4</v>
          </cell>
          <cell r="G32">
            <v>-51902.4</v>
          </cell>
          <cell r="H32">
            <v>-9992.4</v>
          </cell>
          <cell r="I32">
            <v>-59818</v>
          </cell>
          <cell r="J32">
            <v>-46459.6</v>
          </cell>
          <cell r="K32">
            <v>-38016</v>
          </cell>
          <cell r="L32">
            <v>-31424.8</v>
          </cell>
          <cell r="M32">
            <v>-24222</v>
          </cell>
          <cell r="N32">
            <v>-18581.2</v>
          </cell>
        </row>
        <row r="33">
          <cell r="B33">
            <v>-57631.2</v>
          </cell>
          <cell r="C33">
            <v>-59580.4</v>
          </cell>
          <cell r="D33">
            <v>-46750</v>
          </cell>
          <cell r="E33">
            <v>-11149.6</v>
          </cell>
          <cell r="F33">
            <v>-38020.4</v>
          </cell>
          <cell r="G33">
            <v>-51902.4</v>
          </cell>
          <cell r="H33">
            <v>-9992.4</v>
          </cell>
          <cell r="I33">
            <v>-59818</v>
          </cell>
          <cell r="J33">
            <v>-46459.6</v>
          </cell>
          <cell r="K33">
            <v>-38016</v>
          </cell>
          <cell r="L33">
            <v>-31424.8</v>
          </cell>
          <cell r="M33">
            <v>-24222</v>
          </cell>
          <cell r="N33">
            <v>-18581.2</v>
          </cell>
        </row>
      </sheetData>
      <sheetData sheetId="7">
        <row r="32">
          <cell r="B32">
            <v>-53671.2</v>
          </cell>
          <cell r="C32">
            <v>-58216.4</v>
          </cell>
          <cell r="D32">
            <v>-44272.8</v>
          </cell>
          <cell r="E32">
            <v>-10564.4</v>
          </cell>
          <cell r="F32">
            <v>-34742.4</v>
          </cell>
          <cell r="G32">
            <v>-48615.6</v>
          </cell>
          <cell r="H32">
            <v>-9042</v>
          </cell>
          <cell r="I32">
            <v>-41971.6</v>
          </cell>
          <cell r="J32">
            <v>-44259.6</v>
          </cell>
          <cell r="K32">
            <v>-36102</v>
          </cell>
          <cell r="L32">
            <v>-29730.8</v>
          </cell>
          <cell r="M32">
            <v>-24292.4</v>
          </cell>
          <cell r="N32">
            <v>-18682.4</v>
          </cell>
        </row>
        <row r="33">
          <cell r="B33">
            <v>-53671.2</v>
          </cell>
          <cell r="C33">
            <v>-58216.4</v>
          </cell>
          <cell r="D33">
            <v>-44272.8</v>
          </cell>
          <cell r="E33">
            <v>-10564.4</v>
          </cell>
          <cell r="F33">
            <v>-34742.4</v>
          </cell>
          <cell r="G33">
            <v>-48615.6</v>
          </cell>
          <cell r="H33">
            <v>-9042</v>
          </cell>
          <cell r="I33">
            <v>-41971.6</v>
          </cell>
          <cell r="J33">
            <v>-44259.6</v>
          </cell>
          <cell r="K33">
            <v>-36102</v>
          </cell>
          <cell r="L33">
            <v>-29730.8</v>
          </cell>
          <cell r="M33">
            <v>-24292.4</v>
          </cell>
          <cell r="N33">
            <v>-18682.4</v>
          </cell>
        </row>
      </sheetData>
      <sheetData sheetId="8">
        <row r="32">
          <cell r="B32">
            <v>-54744.8</v>
          </cell>
          <cell r="C32">
            <v>-57019.6</v>
          </cell>
          <cell r="D32">
            <v>-43040.8</v>
          </cell>
          <cell r="E32">
            <v>-10568.8</v>
          </cell>
          <cell r="F32">
            <v>-34095.6</v>
          </cell>
          <cell r="G32">
            <v>-46785.2</v>
          </cell>
          <cell r="H32">
            <v>-8593.2</v>
          </cell>
          <cell r="I32">
            <v>-65991.2</v>
          </cell>
          <cell r="J32">
            <v>-44154</v>
          </cell>
          <cell r="K32">
            <v>-35618</v>
          </cell>
          <cell r="L32">
            <v>-28842</v>
          </cell>
          <cell r="M32">
            <v>-23623.6</v>
          </cell>
          <cell r="N32">
            <v>-17890.4</v>
          </cell>
        </row>
        <row r="33">
          <cell r="B33">
            <v>-54744.8</v>
          </cell>
          <cell r="C33">
            <v>-57019.6</v>
          </cell>
          <cell r="D33">
            <v>-43040.8</v>
          </cell>
          <cell r="E33">
            <v>-10568.8</v>
          </cell>
          <cell r="F33">
            <v>-34095.6</v>
          </cell>
          <cell r="G33">
            <v>-46785.2</v>
          </cell>
          <cell r="H33">
            <v>-8593.2</v>
          </cell>
          <cell r="I33">
            <v>-65991.2</v>
          </cell>
          <cell r="J33">
            <v>-44154</v>
          </cell>
          <cell r="K33">
            <v>-35618</v>
          </cell>
          <cell r="L33">
            <v>-28842</v>
          </cell>
          <cell r="M33">
            <v>-23623.6</v>
          </cell>
          <cell r="N33">
            <v>-17890.4</v>
          </cell>
        </row>
      </sheetData>
      <sheetData sheetId="9">
        <row r="32">
          <cell r="B32">
            <v>-53103.6</v>
          </cell>
          <cell r="C32">
            <v>-56447.6</v>
          </cell>
          <cell r="D32">
            <v>-42631.6</v>
          </cell>
          <cell r="E32">
            <v>-9429.2</v>
          </cell>
          <cell r="F32">
            <v>-32260.8</v>
          </cell>
          <cell r="G32">
            <v>-46068</v>
          </cell>
          <cell r="H32">
            <v>-9323.6</v>
          </cell>
          <cell r="I32">
            <v>-67579.6</v>
          </cell>
          <cell r="J32">
            <v>-43212.4</v>
          </cell>
          <cell r="K32">
            <v>-35178</v>
          </cell>
          <cell r="L32">
            <v>-28507.6</v>
          </cell>
          <cell r="M32">
            <v>-23628</v>
          </cell>
          <cell r="N32">
            <v>-18044.4</v>
          </cell>
        </row>
        <row r="33">
          <cell r="B33">
            <v>-53103.6</v>
          </cell>
          <cell r="C33">
            <v>-56447.6</v>
          </cell>
          <cell r="D33">
            <v>-42631.6</v>
          </cell>
          <cell r="E33">
            <v>-9429.2</v>
          </cell>
          <cell r="F33">
            <v>-32260.8</v>
          </cell>
          <cell r="G33">
            <v>-46068</v>
          </cell>
          <cell r="H33">
            <v>-9323.6</v>
          </cell>
          <cell r="I33">
            <v>-67579.6</v>
          </cell>
          <cell r="J33">
            <v>-43212.4</v>
          </cell>
          <cell r="K33">
            <v>-35178</v>
          </cell>
          <cell r="L33">
            <v>-28507.6</v>
          </cell>
          <cell r="M33">
            <v>-23628</v>
          </cell>
          <cell r="N33">
            <v>-18044.4</v>
          </cell>
        </row>
      </sheetData>
      <sheetData sheetId="10">
        <row r="32">
          <cell r="B32">
            <v>-54775.6</v>
          </cell>
          <cell r="C32">
            <v>-57464</v>
          </cell>
          <cell r="D32">
            <v>-43938.4</v>
          </cell>
          <cell r="E32">
            <v>-9530.4</v>
          </cell>
          <cell r="F32">
            <v>-35516.8</v>
          </cell>
          <cell r="G32">
            <v>-48620</v>
          </cell>
          <cell r="H32">
            <v>-9301.6</v>
          </cell>
          <cell r="I32">
            <v>-68943.6</v>
          </cell>
          <cell r="J32">
            <v>-44479.6</v>
          </cell>
          <cell r="K32">
            <v>-43498.4</v>
          </cell>
          <cell r="L32">
            <v>-29264.4</v>
          </cell>
          <cell r="M32">
            <v>-23425.6</v>
          </cell>
          <cell r="N32">
            <v>-17925.6</v>
          </cell>
        </row>
        <row r="33">
          <cell r="B33">
            <v>-54775.6</v>
          </cell>
          <cell r="C33">
            <v>-57464</v>
          </cell>
          <cell r="D33">
            <v>-43938.4</v>
          </cell>
          <cell r="E33">
            <v>-9530.4</v>
          </cell>
          <cell r="F33">
            <v>-35516.8</v>
          </cell>
          <cell r="G33">
            <v>-48620</v>
          </cell>
          <cell r="H33">
            <v>-9301.6</v>
          </cell>
          <cell r="I33">
            <v>-68943.6</v>
          </cell>
          <cell r="J33">
            <v>-44479.6</v>
          </cell>
          <cell r="K33">
            <v>-43498.4</v>
          </cell>
          <cell r="L33">
            <v>-29264.4</v>
          </cell>
          <cell r="M33">
            <v>-23425.6</v>
          </cell>
          <cell r="N33">
            <v>-17925.6</v>
          </cell>
        </row>
      </sheetData>
      <sheetData sheetId="11">
        <row r="32">
          <cell r="B32">
            <v>-51634</v>
          </cell>
          <cell r="C32">
            <v>-52800</v>
          </cell>
          <cell r="D32">
            <v>-42614</v>
          </cell>
          <cell r="E32">
            <v>-8927.6</v>
          </cell>
          <cell r="F32">
            <v>-31125.6</v>
          </cell>
          <cell r="G32">
            <v>-41179.6</v>
          </cell>
          <cell r="H32">
            <v>-7704.4</v>
          </cell>
          <cell r="I32">
            <v>-59910.4</v>
          </cell>
          <cell r="J32">
            <v>-38372.4</v>
          </cell>
          <cell r="K32">
            <v>-35741.2</v>
          </cell>
          <cell r="L32">
            <v>-27099.6</v>
          </cell>
          <cell r="M32">
            <v>-16816.8</v>
          </cell>
          <cell r="N32">
            <v>-14256</v>
          </cell>
        </row>
        <row r="33">
          <cell r="B33">
            <v>-51634</v>
          </cell>
          <cell r="C33">
            <v>-52800</v>
          </cell>
          <cell r="D33">
            <v>-42614</v>
          </cell>
          <cell r="E33">
            <v>-8927.6</v>
          </cell>
          <cell r="F33">
            <v>-31125.6</v>
          </cell>
          <cell r="G33">
            <v>-41179.6</v>
          </cell>
          <cell r="H33">
            <v>-7704.4</v>
          </cell>
          <cell r="I33">
            <v>-59910.4</v>
          </cell>
          <cell r="J33">
            <v>-38372.4</v>
          </cell>
          <cell r="K33">
            <v>-35741.2</v>
          </cell>
          <cell r="L33">
            <v>-27099.6</v>
          </cell>
          <cell r="M33">
            <v>-16816.8</v>
          </cell>
          <cell r="N33">
            <v>-14256</v>
          </cell>
        </row>
      </sheetData>
      <sheetData sheetId="12">
        <row r="32">
          <cell r="B32">
            <v>-31988</v>
          </cell>
          <cell r="C32">
            <v>-33347.6</v>
          </cell>
          <cell r="D32">
            <v>-25744.4</v>
          </cell>
          <cell r="E32">
            <v>-4950</v>
          </cell>
          <cell r="F32">
            <v>-22140.8</v>
          </cell>
          <cell r="G32">
            <v>-27077.6</v>
          </cell>
          <cell r="H32">
            <v>-4545.2</v>
          </cell>
          <cell r="I32">
            <v>-33580.8</v>
          </cell>
          <cell r="J32">
            <v>-24195.6</v>
          </cell>
          <cell r="K32">
            <v>-24706</v>
          </cell>
          <cell r="L32">
            <v>-17617.6</v>
          </cell>
          <cell r="M32">
            <v>-9979.2</v>
          </cell>
          <cell r="N32">
            <v>-6569.2</v>
          </cell>
        </row>
        <row r="33">
          <cell r="B33">
            <v>-31988</v>
          </cell>
          <cell r="C33">
            <v>-33347.6</v>
          </cell>
          <cell r="D33">
            <v>-25744.4</v>
          </cell>
          <cell r="E33">
            <v>-4950</v>
          </cell>
          <cell r="F33">
            <v>-22140.8</v>
          </cell>
          <cell r="G33">
            <v>-27077.6</v>
          </cell>
          <cell r="H33">
            <v>-4545.2</v>
          </cell>
          <cell r="I33">
            <v>-33580.8</v>
          </cell>
          <cell r="J33">
            <v>-24195.6</v>
          </cell>
          <cell r="K33">
            <v>-24706</v>
          </cell>
          <cell r="L33">
            <v>-17617.6</v>
          </cell>
          <cell r="M33">
            <v>-9979.2</v>
          </cell>
          <cell r="N33">
            <v>-6569.2</v>
          </cell>
        </row>
      </sheetData>
      <sheetData sheetId="13">
        <row r="32">
          <cell r="B32">
            <v>-50644</v>
          </cell>
          <cell r="C32">
            <v>-52562.4</v>
          </cell>
          <cell r="D32">
            <v>-39758.4</v>
          </cell>
          <cell r="E32">
            <v>-8641.6</v>
          </cell>
          <cell r="F32">
            <v>-30698.8</v>
          </cell>
          <cell r="G32">
            <v>-42072.8</v>
          </cell>
          <cell r="H32">
            <v>-8588.8</v>
          </cell>
          <cell r="I32">
            <v>-59369.2</v>
          </cell>
          <cell r="J32">
            <v>-39718.8</v>
          </cell>
          <cell r="K32">
            <v>-32414.8</v>
          </cell>
          <cell r="L32">
            <v>-28996</v>
          </cell>
          <cell r="M32">
            <v>-18396.4</v>
          </cell>
          <cell r="N32">
            <v>-15923.6</v>
          </cell>
        </row>
        <row r="33">
          <cell r="B33">
            <v>-50644</v>
          </cell>
          <cell r="C33">
            <v>-52562.4</v>
          </cell>
          <cell r="D33">
            <v>-39758.4</v>
          </cell>
          <cell r="E33">
            <v>-8641.6</v>
          </cell>
          <cell r="F33">
            <v>-30698.8</v>
          </cell>
          <cell r="G33">
            <v>-42072.8</v>
          </cell>
          <cell r="H33">
            <v>-8588.8</v>
          </cell>
          <cell r="I33">
            <v>-59369.2</v>
          </cell>
          <cell r="J33">
            <v>-39718.8</v>
          </cell>
          <cell r="K33">
            <v>-32414.8</v>
          </cell>
          <cell r="L33">
            <v>-28996</v>
          </cell>
          <cell r="M33">
            <v>-18396.4</v>
          </cell>
          <cell r="N33">
            <v>-15923.6</v>
          </cell>
        </row>
      </sheetData>
      <sheetData sheetId="14">
        <row r="32">
          <cell r="B32">
            <v>-34667.6</v>
          </cell>
          <cell r="C32">
            <v>-31640.4</v>
          </cell>
          <cell r="D32">
            <v>-27064.4</v>
          </cell>
          <cell r="E32">
            <v>-4840</v>
          </cell>
          <cell r="F32">
            <v>-21432.4</v>
          </cell>
          <cell r="G32">
            <v>-28036.8</v>
          </cell>
          <cell r="H32">
            <v>-4510</v>
          </cell>
          <cell r="I32">
            <v>-39252.4</v>
          </cell>
          <cell r="J32">
            <v>-26285.6</v>
          </cell>
          <cell r="K32">
            <v>-23892</v>
          </cell>
          <cell r="L32">
            <v>-19892.4</v>
          </cell>
          <cell r="M32">
            <v>-11026.4</v>
          </cell>
          <cell r="N32">
            <v>-8280.8</v>
          </cell>
        </row>
        <row r="33">
          <cell r="B33">
            <v>-34667.6</v>
          </cell>
          <cell r="C33">
            <v>-31640.4</v>
          </cell>
          <cell r="D33">
            <v>-27064.4</v>
          </cell>
          <cell r="E33">
            <v>-4840</v>
          </cell>
          <cell r="F33">
            <v>-21432.4</v>
          </cell>
          <cell r="G33">
            <v>-28036.8</v>
          </cell>
          <cell r="H33">
            <v>-4510</v>
          </cell>
          <cell r="I33">
            <v>-39252.4</v>
          </cell>
          <cell r="J33">
            <v>-26285.6</v>
          </cell>
          <cell r="K33">
            <v>-23892</v>
          </cell>
          <cell r="L33">
            <v>-19892.4</v>
          </cell>
          <cell r="M33">
            <v>-11026.4</v>
          </cell>
          <cell r="N33">
            <v>-8280.8</v>
          </cell>
        </row>
      </sheetData>
      <sheetData sheetId="15">
        <row r="32">
          <cell r="B32">
            <v>-53961.6</v>
          </cell>
          <cell r="C32">
            <v>-59637.6</v>
          </cell>
          <cell r="D32">
            <v>-42376.4</v>
          </cell>
          <cell r="E32">
            <v>-9864.8</v>
          </cell>
          <cell r="F32">
            <v>-35384.8</v>
          </cell>
          <cell r="G32">
            <v>-48527.6</v>
          </cell>
          <cell r="H32">
            <v>-8984.8</v>
          </cell>
          <cell r="I32">
            <v>-69225.2</v>
          </cell>
          <cell r="J32">
            <v>-44022</v>
          </cell>
          <cell r="K32">
            <v>-36106.4</v>
          </cell>
          <cell r="L32">
            <v>-29277.6</v>
          </cell>
          <cell r="M32">
            <v>-23768.8</v>
          </cell>
          <cell r="N32">
            <v>-18070.8</v>
          </cell>
        </row>
        <row r="33">
          <cell r="B33">
            <v>-53961.6</v>
          </cell>
          <cell r="C33">
            <v>-59637.6</v>
          </cell>
          <cell r="D33">
            <v>-42376.4</v>
          </cell>
          <cell r="E33">
            <v>-9864.8</v>
          </cell>
          <cell r="F33">
            <v>-35384.8</v>
          </cell>
          <cell r="G33">
            <v>-48527.6</v>
          </cell>
          <cell r="H33">
            <v>-8984.8</v>
          </cell>
          <cell r="I33">
            <v>-69225.2</v>
          </cell>
          <cell r="J33">
            <v>-44022</v>
          </cell>
          <cell r="K33">
            <v>-36106.4</v>
          </cell>
          <cell r="L33">
            <v>-29277.6</v>
          </cell>
          <cell r="M33">
            <v>-23768.8</v>
          </cell>
          <cell r="N33">
            <v>-18070.8</v>
          </cell>
        </row>
      </sheetData>
      <sheetData sheetId="16">
        <row r="32">
          <cell r="B32">
            <v>-52087.2</v>
          </cell>
          <cell r="C32">
            <v>-55954.8</v>
          </cell>
          <cell r="D32">
            <v>-41417.2</v>
          </cell>
          <cell r="E32">
            <v>-9306</v>
          </cell>
          <cell r="F32">
            <v>-31948.4</v>
          </cell>
          <cell r="G32">
            <v>-45764.4</v>
          </cell>
          <cell r="H32">
            <v>-9059.6</v>
          </cell>
          <cell r="I32">
            <v>-66017.6</v>
          </cell>
          <cell r="J32">
            <v>-41694.4</v>
          </cell>
          <cell r="K32">
            <v>-33462</v>
          </cell>
          <cell r="L32">
            <v>-26928</v>
          </cell>
          <cell r="M32">
            <v>-23095.6</v>
          </cell>
          <cell r="N32">
            <v>-17441.6</v>
          </cell>
        </row>
        <row r="33">
          <cell r="B33">
            <v>-52087.2</v>
          </cell>
          <cell r="C33">
            <v>-55954.8</v>
          </cell>
          <cell r="D33">
            <v>-41417.2</v>
          </cell>
          <cell r="E33">
            <v>-9306</v>
          </cell>
          <cell r="F33">
            <v>-31948.4</v>
          </cell>
          <cell r="G33">
            <v>-45764.4</v>
          </cell>
          <cell r="H33">
            <v>-9059.6</v>
          </cell>
          <cell r="I33">
            <v>-66017.6</v>
          </cell>
          <cell r="J33">
            <v>-41694.4</v>
          </cell>
          <cell r="K33">
            <v>-33462</v>
          </cell>
          <cell r="L33">
            <v>-26928</v>
          </cell>
          <cell r="M33">
            <v>-23095.6</v>
          </cell>
          <cell r="N33">
            <v>-17441.6</v>
          </cell>
        </row>
      </sheetData>
      <sheetData sheetId="17">
        <row r="32">
          <cell r="B32">
            <v>-56042.8</v>
          </cell>
          <cell r="C32">
            <v>-60671.6</v>
          </cell>
          <cell r="D32">
            <v>-44853.6</v>
          </cell>
          <cell r="E32">
            <v>-10093.6</v>
          </cell>
          <cell r="F32">
            <v>-34144</v>
          </cell>
          <cell r="G32">
            <v>-48954.4</v>
          </cell>
          <cell r="H32">
            <v>-8817.6</v>
          </cell>
          <cell r="I32">
            <v>-69154.8</v>
          </cell>
          <cell r="J32">
            <v>-45667.6</v>
          </cell>
          <cell r="K32">
            <v>-36075.6</v>
          </cell>
          <cell r="L32">
            <v>-30597.6</v>
          </cell>
          <cell r="M32">
            <v>-23597.2</v>
          </cell>
          <cell r="N32">
            <v>-18075.2</v>
          </cell>
        </row>
        <row r="33">
          <cell r="B33">
            <v>-56042.8</v>
          </cell>
          <cell r="C33">
            <v>-60671.6</v>
          </cell>
          <cell r="D33">
            <v>-44853.6</v>
          </cell>
          <cell r="E33">
            <v>-10093.6</v>
          </cell>
          <cell r="F33">
            <v>-34144</v>
          </cell>
          <cell r="G33">
            <v>-48954.4</v>
          </cell>
          <cell r="H33">
            <v>-8817.6</v>
          </cell>
          <cell r="I33">
            <v>-69154.8</v>
          </cell>
          <cell r="J33">
            <v>-45667.6</v>
          </cell>
          <cell r="K33">
            <v>-36075.6</v>
          </cell>
          <cell r="L33">
            <v>-30597.6</v>
          </cell>
          <cell r="M33">
            <v>-23597.2</v>
          </cell>
          <cell r="N33">
            <v>-18075.2</v>
          </cell>
        </row>
      </sheetData>
      <sheetData sheetId="18">
        <row r="32">
          <cell r="B32">
            <v>-50160</v>
          </cell>
          <cell r="C32">
            <v>-54942.8</v>
          </cell>
          <cell r="D32">
            <v>-42781.2</v>
          </cell>
          <cell r="E32">
            <v>-9077.2</v>
          </cell>
          <cell r="F32">
            <v>-29365.6</v>
          </cell>
          <cell r="G32">
            <v>-42248.8</v>
          </cell>
          <cell r="H32">
            <v>-8619.6</v>
          </cell>
          <cell r="I32">
            <v>-50010.4</v>
          </cell>
          <cell r="J32">
            <v>-38368</v>
          </cell>
          <cell r="K32">
            <v>-33611.6</v>
          </cell>
          <cell r="L32">
            <v>-26448.4</v>
          </cell>
          <cell r="M32">
            <v>-17107.2</v>
          </cell>
          <cell r="N32">
            <v>-14313.2</v>
          </cell>
        </row>
        <row r="33">
          <cell r="B33">
            <v>-50160</v>
          </cell>
          <cell r="C33">
            <v>-54942.8</v>
          </cell>
          <cell r="D33">
            <v>-42781.2</v>
          </cell>
          <cell r="E33">
            <v>-9077.2</v>
          </cell>
          <cell r="F33">
            <v>-29365.6</v>
          </cell>
          <cell r="G33">
            <v>-42248.8</v>
          </cell>
          <cell r="H33">
            <v>-8619.6</v>
          </cell>
          <cell r="I33">
            <v>-50010.4</v>
          </cell>
          <cell r="J33">
            <v>-38368</v>
          </cell>
          <cell r="K33">
            <v>-33611.6</v>
          </cell>
          <cell r="L33">
            <v>-26448.4</v>
          </cell>
          <cell r="M33">
            <v>-17107.2</v>
          </cell>
          <cell r="N33">
            <v>-14313.2</v>
          </cell>
        </row>
      </sheetData>
      <sheetData sheetId="19">
        <row r="32">
          <cell r="B32">
            <v>-30804.4</v>
          </cell>
          <cell r="C32">
            <v>-28987.2</v>
          </cell>
          <cell r="D32">
            <v>-24283.6</v>
          </cell>
          <cell r="E32">
            <v>-4039.2</v>
          </cell>
          <cell r="F32">
            <v>-18871.6</v>
          </cell>
          <cell r="G32">
            <v>-24239.6</v>
          </cell>
          <cell r="H32">
            <v>-3731.2</v>
          </cell>
          <cell r="I32">
            <v>-23940.4</v>
          </cell>
          <cell r="J32">
            <v>-22792</v>
          </cell>
          <cell r="K32">
            <v>-23650</v>
          </cell>
          <cell r="L32">
            <v>-16671.6</v>
          </cell>
          <cell r="M32">
            <v>-8628.4</v>
          </cell>
          <cell r="N32">
            <v>-5517.6</v>
          </cell>
        </row>
        <row r="33">
          <cell r="B33">
            <v>-30804.4</v>
          </cell>
          <cell r="C33">
            <v>-28987.2</v>
          </cell>
          <cell r="D33">
            <v>-24283.6</v>
          </cell>
          <cell r="E33">
            <v>-4039.2</v>
          </cell>
          <cell r="F33">
            <v>-18871.6</v>
          </cell>
          <cell r="G33">
            <v>-24239.6</v>
          </cell>
          <cell r="H33">
            <v>-3731.2</v>
          </cell>
          <cell r="I33">
            <v>-23940.4</v>
          </cell>
          <cell r="J33">
            <v>-22792</v>
          </cell>
          <cell r="K33">
            <v>-23650</v>
          </cell>
          <cell r="L33">
            <v>-16671.6</v>
          </cell>
          <cell r="M33">
            <v>-8628.4</v>
          </cell>
          <cell r="N33">
            <v>-5517.6</v>
          </cell>
        </row>
      </sheetData>
      <sheetData sheetId="20">
        <row r="32">
          <cell r="B32">
            <v>-55105.6</v>
          </cell>
          <cell r="C32">
            <v>-58995.2</v>
          </cell>
          <cell r="D32">
            <v>-46415.6</v>
          </cell>
          <cell r="E32">
            <v>-10375.2</v>
          </cell>
          <cell r="F32">
            <v>-34922.8</v>
          </cell>
          <cell r="G32">
            <v>-48514.4</v>
          </cell>
          <cell r="H32">
            <v>-9600.8</v>
          </cell>
          <cell r="I32">
            <v>-48606.8</v>
          </cell>
          <cell r="J32">
            <v>-45403.6</v>
          </cell>
          <cell r="K32">
            <v>-34962.4</v>
          </cell>
          <cell r="L32">
            <v>-30808.8</v>
          </cell>
          <cell r="M32">
            <v>-23782</v>
          </cell>
          <cell r="N32">
            <v>-18502</v>
          </cell>
        </row>
        <row r="33">
          <cell r="B33">
            <v>-55105.6</v>
          </cell>
          <cell r="C33">
            <v>-58995.2</v>
          </cell>
          <cell r="D33">
            <v>-46415.6</v>
          </cell>
          <cell r="E33">
            <v>-10375.2</v>
          </cell>
          <cell r="F33">
            <v>-34922.8</v>
          </cell>
          <cell r="G33">
            <v>-48514.4</v>
          </cell>
          <cell r="H33">
            <v>-9600.8</v>
          </cell>
          <cell r="I33">
            <v>-48606.8</v>
          </cell>
          <cell r="J33">
            <v>-45403.6</v>
          </cell>
          <cell r="K33">
            <v>-34962.4</v>
          </cell>
          <cell r="L33">
            <v>-30808.8</v>
          </cell>
          <cell r="M33">
            <v>-23782</v>
          </cell>
          <cell r="N33">
            <v>-18502</v>
          </cell>
        </row>
      </sheetData>
      <sheetData sheetId="21">
        <row r="32">
          <cell r="B32">
            <v>-52298.4</v>
          </cell>
          <cell r="C32">
            <v>-56663.2</v>
          </cell>
          <cell r="D32">
            <v>-42424.8</v>
          </cell>
          <cell r="E32">
            <v>-9697.6</v>
          </cell>
          <cell r="F32">
            <v>-31785.6</v>
          </cell>
          <cell r="G32">
            <v>-45874.4</v>
          </cell>
          <cell r="H32">
            <v>-8448</v>
          </cell>
          <cell r="I32">
            <v>-66277.2</v>
          </cell>
          <cell r="J32">
            <v>-42094.8</v>
          </cell>
          <cell r="K32">
            <v>-33642.4</v>
          </cell>
          <cell r="L32">
            <v>-28974</v>
          </cell>
          <cell r="M32">
            <v>-22651.2</v>
          </cell>
          <cell r="N32">
            <v>-17978.4</v>
          </cell>
        </row>
        <row r="33">
          <cell r="B33">
            <v>-52298.4</v>
          </cell>
          <cell r="C33">
            <v>-56663.2</v>
          </cell>
          <cell r="D33">
            <v>-42424.8</v>
          </cell>
          <cell r="E33">
            <v>-9697.6</v>
          </cell>
          <cell r="F33">
            <v>-31785.6</v>
          </cell>
          <cell r="G33">
            <v>-45874.4</v>
          </cell>
          <cell r="H33">
            <v>-8448</v>
          </cell>
          <cell r="I33">
            <v>-66277.2</v>
          </cell>
          <cell r="J33">
            <v>-42094.8</v>
          </cell>
          <cell r="K33">
            <v>-33642.4</v>
          </cell>
          <cell r="L33">
            <v>-28974</v>
          </cell>
          <cell r="M33">
            <v>-22651.2</v>
          </cell>
          <cell r="N33">
            <v>-17978.4</v>
          </cell>
        </row>
      </sheetData>
      <sheetData sheetId="22">
        <row r="32">
          <cell r="B32">
            <v>-52012.4</v>
          </cell>
          <cell r="C32">
            <v>-55589.6</v>
          </cell>
          <cell r="D32">
            <v>-41606.4</v>
          </cell>
          <cell r="E32">
            <v>-9508.4</v>
          </cell>
          <cell r="F32">
            <v>-32084.8</v>
          </cell>
          <cell r="G32">
            <v>-45284.8</v>
          </cell>
          <cell r="H32">
            <v>-8558</v>
          </cell>
          <cell r="I32">
            <v>-64825.2</v>
          </cell>
          <cell r="J32">
            <v>-42416</v>
          </cell>
          <cell r="K32">
            <v>-32018.8</v>
          </cell>
          <cell r="L32">
            <v>-28644</v>
          </cell>
          <cell r="M32">
            <v>-22602.8</v>
          </cell>
          <cell r="N32">
            <v>-18035.6</v>
          </cell>
        </row>
        <row r="33">
          <cell r="B33">
            <v>-52012.4</v>
          </cell>
          <cell r="C33">
            <v>-55589.6</v>
          </cell>
          <cell r="D33">
            <v>-41606.4</v>
          </cell>
          <cell r="E33">
            <v>-9508.4</v>
          </cell>
          <cell r="F33">
            <v>-32084.8</v>
          </cell>
          <cell r="G33">
            <v>-45284.8</v>
          </cell>
          <cell r="H33">
            <v>-8558</v>
          </cell>
          <cell r="I33">
            <v>-64825.2</v>
          </cell>
          <cell r="J33">
            <v>-42416</v>
          </cell>
          <cell r="K33">
            <v>-32018.8</v>
          </cell>
          <cell r="L33">
            <v>-28644</v>
          </cell>
          <cell r="M33">
            <v>-22602.8</v>
          </cell>
          <cell r="N33">
            <v>-18035.6</v>
          </cell>
        </row>
      </sheetData>
      <sheetData sheetId="23">
        <row r="32">
          <cell r="B32">
            <v>-49271.2</v>
          </cell>
          <cell r="C32">
            <v>-38293.2</v>
          </cell>
          <cell r="D32">
            <v>-39481.2</v>
          </cell>
          <cell r="E32">
            <v>-8153.2</v>
          </cell>
          <cell r="F32">
            <v>-30610.8</v>
          </cell>
          <cell r="G32">
            <v>-42534.8</v>
          </cell>
          <cell r="H32">
            <v>-8016.8</v>
          </cell>
          <cell r="I32">
            <v>-60759.6</v>
          </cell>
          <cell r="J32">
            <v>-38390</v>
          </cell>
          <cell r="K32">
            <v>-32186</v>
          </cell>
          <cell r="L32">
            <v>-26527.6</v>
          </cell>
          <cell r="M32">
            <v>-20455.6</v>
          </cell>
          <cell r="N32">
            <v>-16434</v>
          </cell>
        </row>
        <row r="33">
          <cell r="B33">
            <v>-49271.2</v>
          </cell>
          <cell r="C33">
            <v>-38293.2</v>
          </cell>
          <cell r="D33">
            <v>-39481.2</v>
          </cell>
          <cell r="E33">
            <v>-8153.2</v>
          </cell>
          <cell r="F33">
            <v>-30610.8</v>
          </cell>
          <cell r="G33">
            <v>-42534.8</v>
          </cell>
          <cell r="H33">
            <v>-8016.8</v>
          </cell>
          <cell r="I33">
            <v>-60759.6</v>
          </cell>
          <cell r="J33">
            <v>-38390</v>
          </cell>
          <cell r="K33">
            <v>-32186</v>
          </cell>
          <cell r="L33">
            <v>-26527.6</v>
          </cell>
          <cell r="M33">
            <v>-20455.6</v>
          </cell>
          <cell r="N33">
            <v>-16434</v>
          </cell>
        </row>
      </sheetData>
      <sheetData sheetId="24">
        <row r="32">
          <cell r="B32">
            <v>-56707.2</v>
          </cell>
          <cell r="C32">
            <v>-60574.8</v>
          </cell>
          <cell r="D32">
            <v>-46477.2</v>
          </cell>
          <cell r="E32">
            <v>-10582</v>
          </cell>
          <cell r="F32">
            <v>-35886.4</v>
          </cell>
          <cell r="G32">
            <v>-51339.2</v>
          </cell>
          <cell r="H32">
            <v>-9262</v>
          </cell>
          <cell r="I32">
            <v>-71288.8</v>
          </cell>
          <cell r="J32">
            <v>-44704</v>
          </cell>
          <cell r="K32">
            <v>-37646.4</v>
          </cell>
          <cell r="L32">
            <v>-30258.8</v>
          </cell>
          <cell r="M32">
            <v>-24063.6</v>
          </cell>
          <cell r="N32">
            <v>-19316</v>
          </cell>
        </row>
        <row r="33">
          <cell r="B33">
            <v>-56707.2</v>
          </cell>
          <cell r="C33">
            <v>-60574.8</v>
          </cell>
          <cell r="D33">
            <v>-46477.2</v>
          </cell>
          <cell r="E33">
            <v>-10582</v>
          </cell>
          <cell r="F33">
            <v>-35886.4</v>
          </cell>
          <cell r="G33">
            <v>-51339.2</v>
          </cell>
          <cell r="H33">
            <v>-9262</v>
          </cell>
          <cell r="I33">
            <v>-71288.8</v>
          </cell>
          <cell r="J33">
            <v>-44704</v>
          </cell>
          <cell r="K33">
            <v>-37646.4</v>
          </cell>
          <cell r="L33">
            <v>-30258.8</v>
          </cell>
          <cell r="M33">
            <v>-24063.6</v>
          </cell>
          <cell r="N33">
            <v>-19316</v>
          </cell>
        </row>
      </sheetData>
      <sheetData sheetId="25">
        <row r="32">
          <cell r="B32">
            <v>-49522</v>
          </cell>
          <cell r="C32">
            <v>-53900</v>
          </cell>
          <cell r="D32">
            <v>-42354.4</v>
          </cell>
          <cell r="E32">
            <v>-8531.6</v>
          </cell>
          <cell r="F32">
            <v>-28842</v>
          </cell>
          <cell r="G32">
            <v>-41184</v>
          </cell>
          <cell r="H32">
            <v>-8166.4</v>
          </cell>
          <cell r="I32">
            <v>-47542</v>
          </cell>
          <cell r="J32">
            <v>-38033.6</v>
          </cell>
          <cell r="K32">
            <v>-32516</v>
          </cell>
          <cell r="L32">
            <v>-26901.6</v>
          </cell>
          <cell r="M32">
            <v>-16293.2</v>
          </cell>
          <cell r="N32">
            <v>-14348.4</v>
          </cell>
        </row>
        <row r="33">
          <cell r="B33">
            <v>-49522</v>
          </cell>
          <cell r="C33">
            <v>-53900</v>
          </cell>
          <cell r="D33">
            <v>-42354.4</v>
          </cell>
          <cell r="E33">
            <v>-8531.6</v>
          </cell>
          <cell r="F33">
            <v>-28842</v>
          </cell>
          <cell r="G33">
            <v>-41184</v>
          </cell>
          <cell r="H33">
            <v>-8166.4</v>
          </cell>
          <cell r="I33">
            <v>-47542</v>
          </cell>
          <cell r="J33">
            <v>-38033.6</v>
          </cell>
          <cell r="K33">
            <v>-32516</v>
          </cell>
          <cell r="L33">
            <v>-26901.6</v>
          </cell>
          <cell r="M33">
            <v>-16293.2</v>
          </cell>
          <cell r="N33">
            <v>-14348.4</v>
          </cell>
        </row>
      </sheetData>
      <sheetData sheetId="26">
        <row r="32">
          <cell r="B32">
            <v>-31108</v>
          </cell>
          <cell r="C32">
            <v>-30153.2</v>
          </cell>
          <cell r="D32">
            <v>-24587.2</v>
          </cell>
          <cell r="E32">
            <v>-4193.2</v>
          </cell>
          <cell r="F32">
            <v>-19065.2</v>
          </cell>
          <cell r="G32">
            <v>-25115.2</v>
          </cell>
          <cell r="H32">
            <v>-4048</v>
          </cell>
          <cell r="I32">
            <v>-23570.8</v>
          </cell>
          <cell r="J32">
            <v>-22431.2</v>
          </cell>
          <cell r="K32">
            <v>-24090</v>
          </cell>
          <cell r="L32">
            <v>-16794.8</v>
          </cell>
          <cell r="M32">
            <v>-9240</v>
          </cell>
          <cell r="N32">
            <v>-6371.2</v>
          </cell>
        </row>
        <row r="33">
          <cell r="B33">
            <v>-31108</v>
          </cell>
          <cell r="C33">
            <v>-30153.2</v>
          </cell>
          <cell r="D33">
            <v>-24587.2</v>
          </cell>
          <cell r="E33">
            <v>-4193.2</v>
          </cell>
          <cell r="F33">
            <v>-19065.2</v>
          </cell>
          <cell r="G33">
            <v>-25115.2</v>
          </cell>
          <cell r="H33">
            <v>-4048</v>
          </cell>
          <cell r="I33">
            <v>-23570.8</v>
          </cell>
          <cell r="J33">
            <v>-22431.2</v>
          </cell>
          <cell r="K33">
            <v>-24090</v>
          </cell>
          <cell r="L33">
            <v>-16794.8</v>
          </cell>
          <cell r="M33">
            <v>-9240</v>
          </cell>
          <cell r="N33">
            <v>-6371.2</v>
          </cell>
        </row>
      </sheetData>
      <sheetData sheetId="27">
        <row r="32">
          <cell r="B32">
            <v>-48342.8</v>
          </cell>
          <cell r="C32">
            <v>-49258</v>
          </cell>
          <cell r="D32">
            <v>-37835.6</v>
          </cell>
          <cell r="E32">
            <v>-8096</v>
          </cell>
          <cell r="F32">
            <v>-27970.8</v>
          </cell>
          <cell r="G32">
            <v>-39556</v>
          </cell>
          <cell r="H32">
            <v>-7576.8</v>
          </cell>
          <cell r="I32">
            <v>-43463.2</v>
          </cell>
          <cell r="J32">
            <v>-37452.8</v>
          </cell>
          <cell r="K32">
            <v>-32335.6</v>
          </cell>
          <cell r="L32">
            <v>-24195.6</v>
          </cell>
          <cell r="M32">
            <v>-19192.8</v>
          </cell>
          <cell r="N32">
            <v>-14854.4</v>
          </cell>
        </row>
        <row r="33">
          <cell r="B33">
            <v>-48342.8</v>
          </cell>
          <cell r="C33">
            <v>-49258</v>
          </cell>
          <cell r="D33">
            <v>-37835.6</v>
          </cell>
          <cell r="E33">
            <v>-8096</v>
          </cell>
          <cell r="F33">
            <v>-27970.8</v>
          </cell>
          <cell r="G33">
            <v>-39556</v>
          </cell>
          <cell r="H33">
            <v>-7576.8</v>
          </cell>
          <cell r="I33">
            <v>-43463.2</v>
          </cell>
          <cell r="J33">
            <v>-37452.8</v>
          </cell>
          <cell r="K33">
            <v>-32335.6</v>
          </cell>
          <cell r="L33">
            <v>-24195.6</v>
          </cell>
          <cell r="M33">
            <v>-19192.8</v>
          </cell>
          <cell r="N33">
            <v>-14854.4</v>
          </cell>
        </row>
      </sheetData>
      <sheetData sheetId="28">
        <row r="32">
          <cell r="B32">
            <v>-54120</v>
          </cell>
          <cell r="C32">
            <v>-58084.4</v>
          </cell>
          <cell r="D32">
            <v>-44418</v>
          </cell>
          <cell r="E32">
            <v>-10089.2</v>
          </cell>
          <cell r="F32">
            <v>-33281.6</v>
          </cell>
          <cell r="G32">
            <v>-47471.6</v>
          </cell>
          <cell r="H32">
            <v>-9178.4</v>
          </cell>
          <cell r="I32">
            <v>-69176.8</v>
          </cell>
          <cell r="J32">
            <v>-43247.6</v>
          </cell>
          <cell r="K32">
            <v>-36097.6</v>
          </cell>
          <cell r="L32">
            <v>-28630.8</v>
          </cell>
          <cell r="M32">
            <v>-23064.8</v>
          </cell>
          <cell r="N32">
            <v>-18510.8</v>
          </cell>
        </row>
        <row r="33">
          <cell r="B33">
            <v>-54120</v>
          </cell>
          <cell r="C33">
            <v>-58084.4</v>
          </cell>
          <cell r="D33">
            <v>-44418</v>
          </cell>
          <cell r="E33">
            <v>-10089.2</v>
          </cell>
          <cell r="F33">
            <v>-33281.6</v>
          </cell>
          <cell r="G33">
            <v>-47471.6</v>
          </cell>
          <cell r="H33">
            <v>-9178.4</v>
          </cell>
          <cell r="I33">
            <v>-69176.8</v>
          </cell>
          <cell r="J33">
            <v>-43247.6</v>
          </cell>
          <cell r="K33">
            <v>-36097.6</v>
          </cell>
          <cell r="L33">
            <v>-28630.8</v>
          </cell>
          <cell r="M33">
            <v>-23064.8</v>
          </cell>
          <cell r="N33">
            <v>-18510.8</v>
          </cell>
        </row>
      </sheetData>
      <sheetData sheetId="29">
        <row r="32">
          <cell r="B32">
            <v>-57622.4</v>
          </cell>
          <cell r="C32">
            <v>-60165.6</v>
          </cell>
          <cell r="D32">
            <v>-46362.8</v>
          </cell>
          <cell r="E32">
            <v>-10564.4</v>
          </cell>
          <cell r="F32">
            <v>-35917.2</v>
          </cell>
          <cell r="G32">
            <v>-50432.8</v>
          </cell>
          <cell r="H32">
            <v>-9499.6</v>
          </cell>
          <cell r="I32">
            <v>-70985.2</v>
          </cell>
          <cell r="J32">
            <v>-45223.2</v>
          </cell>
          <cell r="K32">
            <v>-37461.6</v>
          </cell>
          <cell r="L32">
            <v>-29387.6</v>
          </cell>
          <cell r="M32">
            <v>-24200</v>
          </cell>
          <cell r="N32">
            <v>-19008</v>
          </cell>
        </row>
        <row r="33">
          <cell r="B33">
            <v>-57622.4</v>
          </cell>
          <cell r="C33">
            <v>-60165.6</v>
          </cell>
          <cell r="D33">
            <v>-46362.8</v>
          </cell>
          <cell r="E33">
            <v>-10564.4</v>
          </cell>
          <cell r="F33">
            <v>-35917.2</v>
          </cell>
          <cell r="G33">
            <v>-50432.8</v>
          </cell>
          <cell r="H33">
            <v>-9499.6</v>
          </cell>
          <cell r="I33">
            <v>-70985.2</v>
          </cell>
          <cell r="J33">
            <v>-45223.2</v>
          </cell>
          <cell r="K33">
            <v>-37461.6</v>
          </cell>
          <cell r="L33">
            <v>-29387.6</v>
          </cell>
          <cell r="M33">
            <v>-24200</v>
          </cell>
          <cell r="N33">
            <v>-19008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9">
    <pageSetUpPr fitToPage="1"/>
  </sheetPr>
  <dimension ref="A1:O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15" ht="18.75" customHeight="1">
      <c r="A7" s="12" t="s">
        <v>29</v>
      </c>
      <c r="B7" s="13">
        <f aca="true" t="shared" si="0" ref="B7:O7">B8+B11</f>
        <v>9770911</v>
      </c>
      <c r="C7" s="13">
        <f t="shared" si="0"/>
        <v>6760574</v>
      </c>
      <c r="D7" s="13">
        <f t="shared" si="0"/>
        <v>6952025</v>
      </c>
      <c r="E7" s="13">
        <f t="shared" si="0"/>
        <v>1715994</v>
      </c>
      <c r="F7" s="13">
        <f t="shared" si="0"/>
        <v>5777297</v>
      </c>
      <c r="G7" s="13">
        <f t="shared" si="0"/>
        <v>9058480</v>
      </c>
      <c r="H7" s="13">
        <f t="shared" si="0"/>
        <v>1058861</v>
      </c>
      <c r="I7" s="13">
        <f t="shared" si="0"/>
        <v>6736975</v>
      </c>
      <c r="J7" s="13">
        <f t="shared" si="0"/>
        <v>5665935</v>
      </c>
      <c r="K7" s="13">
        <f t="shared" si="0"/>
        <v>8846926</v>
      </c>
      <c r="L7" s="13">
        <f t="shared" si="0"/>
        <v>6826967</v>
      </c>
      <c r="M7" s="13">
        <f t="shared" si="0"/>
        <v>3239674</v>
      </c>
      <c r="N7" s="13">
        <f t="shared" si="0"/>
        <v>2053480</v>
      </c>
      <c r="O7" s="13">
        <f t="shared" si="0"/>
        <v>74464099</v>
      </c>
    </row>
    <row r="8" spans="1:15" ht="18.75" customHeight="1">
      <c r="A8" s="14" t="s">
        <v>30</v>
      </c>
      <c r="B8" s="15">
        <f aca="true" t="shared" si="1" ref="B8:O8">B9+B10</f>
        <v>333076</v>
      </c>
      <c r="C8" s="15">
        <f t="shared" si="1"/>
        <v>346280</v>
      </c>
      <c r="D8" s="15">
        <f t="shared" si="1"/>
        <v>268058</v>
      </c>
      <c r="E8" s="15">
        <f t="shared" si="1"/>
        <v>58255</v>
      </c>
      <c r="F8" s="15">
        <f t="shared" si="1"/>
        <v>206119</v>
      </c>
      <c r="G8" s="15">
        <f t="shared" si="1"/>
        <v>286178</v>
      </c>
      <c r="H8" s="15">
        <f t="shared" si="1"/>
        <v>53683</v>
      </c>
      <c r="I8" s="15">
        <f t="shared" si="1"/>
        <v>375751</v>
      </c>
      <c r="J8" s="15">
        <f t="shared" si="1"/>
        <v>262835</v>
      </c>
      <c r="K8" s="15">
        <f t="shared" si="1"/>
        <v>223303</v>
      </c>
      <c r="L8" s="15">
        <f t="shared" si="1"/>
        <v>178419</v>
      </c>
      <c r="M8" s="15">
        <f t="shared" si="1"/>
        <v>132310</v>
      </c>
      <c r="N8" s="15">
        <f t="shared" si="1"/>
        <v>103259</v>
      </c>
      <c r="O8" s="15">
        <f t="shared" si="1"/>
        <v>2827526</v>
      </c>
    </row>
    <row r="9" spans="1:15" ht="18.75" customHeight="1">
      <c r="A9" s="16" t="s">
        <v>31</v>
      </c>
      <c r="B9" s="15">
        <v>333076</v>
      </c>
      <c r="C9" s="15">
        <v>346280</v>
      </c>
      <c r="D9" s="15">
        <v>268058</v>
      </c>
      <c r="E9" s="15">
        <v>58255</v>
      </c>
      <c r="F9" s="15">
        <v>206119</v>
      </c>
      <c r="G9" s="15">
        <v>286178</v>
      </c>
      <c r="H9" s="15">
        <v>53683</v>
      </c>
      <c r="I9" s="15">
        <v>375687</v>
      </c>
      <c r="J9" s="15">
        <v>262835</v>
      </c>
      <c r="K9" s="15">
        <v>222915</v>
      </c>
      <c r="L9" s="15">
        <v>178419</v>
      </c>
      <c r="M9" s="15">
        <v>132178</v>
      </c>
      <c r="N9" s="15">
        <v>103016</v>
      </c>
      <c r="O9" s="15">
        <f>SUM(B9:N9)</f>
        <v>2826699</v>
      </c>
    </row>
    <row r="10" spans="1:15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64</v>
      </c>
      <c r="J10" s="17">
        <v>0</v>
      </c>
      <c r="K10" s="17">
        <v>388</v>
      </c>
      <c r="L10" s="17">
        <v>0</v>
      </c>
      <c r="M10" s="17">
        <v>132</v>
      </c>
      <c r="N10" s="17">
        <v>243</v>
      </c>
      <c r="O10" s="15">
        <f>SUM(B10:N10)</f>
        <v>827</v>
      </c>
    </row>
    <row r="11" spans="1:15" ht="18.75" customHeight="1">
      <c r="A11" s="14" t="s">
        <v>33</v>
      </c>
      <c r="B11" s="17">
        <v>9437835</v>
      </c>
      <c r="C11" s="17">
        <v>6414294</v>
      </c>
      <c r="D11" s="17">
        <v>6683967</v>
      </c>
      <c r="E11" s="17">
        <v>1657739</v>
      </c>
      <c r="F11" s="17">
        <v>5571178</v>
      </c>
      <c r="G11" s="17">
        <v>8772302</v>
      </c>
      <c r="H11" s="17">
        <v>1005178</v>
      </c>
      <c r="I11" s="17">
        <v>6361224</v>
      </c>
      <c r="J11" s="17">
        <v>5403100</v>
      </c>
      <c r="K11" s="17">
        <v>8623623</v>
      </c>
      <c r="L11" s="17">
        <v>6648548</v>
      </c>
      <c r="M11" s="17">
        <v>3107364</v>
      </c>
      <c r="N11" s="17">
        <v>1950221</v>
      </c>
      <c r="O11" s="15">
        <f>SUM(B11:N11)</f>
        <v>71636573</v>
      </c>
    </row>
    <row r="12" spans="1:15" ht="18.75" customHeight="1">
      <c r="A12" s="16" t="s">
        <v>34</v>
      </c>
      <c r="B12" s="17">
        <v>596530</v>
      </c>
      <c r="C12" s="17">
        <v>521369</v>
      </c>
      <c r="D12" s="17">
        <v>451337</v>
      </c>
      <c r="E12" s="17">
        <v>155881</v>
      </c>
      <c r="F12" s="17">
        <v>459581</v>
      </c>
      <c r="G12" s="17">
        <v>766532</v>
      </c>
      <c r="H12" s="17">
        <v>95509</v>
      </c>
      <c r="I12" s="17">
        <v>539579</v>
      </c>
      <c r="J12" s="17">
        <v>408871</v>
      </c>
      <c r="K12" s="17">
        <v>511342</v>
      </c>
      <c r="L12" s="17">
        <v>392752</v>
      </c>
      <c r="M12" s="17">
        <v>142743</v>
      </c>
      <c r="N12" s="17">
        <v>74791</v>
      </c>
      <c r="O12" s="15">
        <f>SUM(B12:N12)</f>
        <v>5116817</v>
      </c>
    </row>
    <row r="13" spans="1:15" ht="15" customHeight="1">
      <c r="A13" s="16" t="s">
        <v>35</v>
      </c>
      <c r="B13" s="18">
        <f aca="true" t="shared" si="2" ref="B13:N13">B11-B12</f>
        <v>8841305</v>
      </c>
      <c r="C13" s="18">
        <f t="shared" si="2"/>
        <v>5892925</v>
      </c>
      <c r="D13" s="18">
        <f t="shared" si="2"/>
        <v>6232630</v>
      </c>
      <c r="E13" s="18">
        <f t="shared" si="2"/>
        <v>1501858</v>
      </c>
      <c r="F13" s="18">
        <f t="shared" si="2"/>
        <v>5111597</v>
      </c>
      <c r="G13" s="18">
        <f t="shared" si="2"/>
        <v>8005770</v>
      </c>
      <c r="H13" s="18">
        <f t="shared" si="2"/>
        <v>909669</v>
      </c>
      <c r="I13" s="18">
        <f t="shared" si="2"/>
        <v>5821645</v>
      </c>
      <c r="J13" s="18">
        <f t="shared" si="2"/>
        <v>4994229</v>
      </c>
      <c r="K13" s="18">
        <f t="shared" si="2"/>
        <v>8112281</v>
      </c>
      <c r="L13" s="18">
        <f t="shared" si="2"/>
        <v>6255796</v>
      </c>
      <c r="M13" s="18">
        <f t="shared" si="2"/>
        <v>2964621</v>
      </c>
      <c r="N13" s="18">
        <f t="shared" si="2"/>
        <v>1875430</v>
      </c>
      <c r="O13" s="15">
        <f>SUM(B13:N13)</f>
        <v>66519756</v>
      </c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15" ht="18.75" customHeight="1">
      <c r="A15" s="19" t="s">
        <v>36</v>
      </c>
      <c r="B15" s="20">
        <v>2.9364</v>
      </c>
      <c r="C15" s="20">
        <v>3.0335</v>
      </c>
      <c r="D15" s="20">
        <v>2.6604</v>
      </c>
      <c r="E15" s="20">
        <v>4.5449</v>
      </c>
      <c r="F15" s="20">
        <v>3.0836</v>
      </c>
      <c r="G15" s="20">
        <v>2.5372</v>
      </c>
      <c r="H15" s="20">
        <v>3.4065</v>
      </c>
      <c r="I15" s="20">
        <v>3.0121</v>
      </c>
      <c r="J15" s="20">
        <v>3.0296</v>
      </c>
      <c r="K15" s="20">
        <v>2.8637</v>
      </c>
      <c r="L15" s="20">
        <v>3.2607</v>
      </c>
      <c r="M15" s="20">
        <v>3.7626</v>
      </c>
      <c r="N15" s="20">
        <v>3.3987</v>
      </c>
      <c r="O15" s="21"/>
    </row>
    <row r="16" spans="1:15" ht="18.75" customHeight="1">
      <c r="A16" s="19" t="s">
        <v>37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1"/>
    </row>
    <row r="17" spans="1:15" ht="18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5" ht="18.75" customHeight="1">
      <c r="A18" s="19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</row>
    <row r="19" spans="1:15" ht="1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ht="18.75" customHeight="1">
      <c r="A20" s="26" t="s">
        <v>39</v>
      </c>
      <c r="B20" s="27">
        <f aca="true" t="shared" si="3" ref="B20:N20">SUM(B21:B29)</f>
        <v>38744419.629999995</v>
      </c>
      <c r="C20" s="27">
        <f t="shared" si="3"/>
        <v>28236465.669999998</v>
      </c>
      <c r="D20" s="27">
        <f t="shared" si="3"/>
        <v>25445520.31</v>
      </c>
      <c r="E20" s="27">
        <f t="shared" si="3"/>
        <v>7633038.669999999</v>
      </c>
      <c r="F20" s="27">
        <f t="shared" si="3"/>
        <v>25627213.589999992</v>
      </c>
      <c r="G20" s="27">
        <f t="shared" si="3"/>
        <v>36425986.58999999</v>
      </c>
      <c r="H20" s="27">
        <f t="shared" si="3"/>
        <v>6426815.47</v>
      </c>
      <c r="I20" s="27">
        <f t="shared" si="3"/>
        <v>27862214.26</v>
      </c>
      <c r="J20" s="27">
        <f t="shared" si="3"/>
        <v>24737231.009999994</v>
      </c>
      <c r="K20" s="27">
        <f t="shared" si="3"/>
        <v>32388349.979999993</v>
      </c>
      <c r="L20" s="27">
        <f t="shared" si="3"/>
        <v>30245857.33000001</v>
      </c>
      <c r="M20" s="27">
        <f t="shared" si="3"/>
        <v>16805654.54</v>
      </c>
      <c r="N20" s="27">
        <f t="shared" si="3"/>
        <v>8492769.709999999</v>
      </c>
      <c r="O20" s="27">
        <f>O21+O22+O23+O24+O25+O26+O27+O28+O29</f>
        <v>309071536.75999993</v>
      </c>
    </row>
    <row r="21" spans="1:15" ht="18.75" customHeight="1">
      <c r="A21" s="28" t="s">
        <v>40</v>
      </c>
      <c r="B21" s="29">
        <v>28691303.060000002</v>
      </c>
      <c r="C21" s="29">
        <v>20508201.280000005</v>
      </c>
      <c r="D21" s="29">
        <v>18495167.34</v>
      </c>
      <c r="E21" s="29">
        <v>7799021.13</v>
      </c>
      <c r="F21" s="29">
        <v>17814873.029999997</v>
      </c>
      <c r="G21" s="29">
        <v>22983175.449999996</v>
      </c>
      <c r="H21" s="29">
        <v>3607009.9900000007</v>
      </c>
      <c r="I21" s="29">
        <v>20292442.37</v>
      </c>
      <c r="J21" s="29">
        <v>17165516.669999998</v>
      </c>
      <c r="K21" s="29">
        <v>25334942.009999998</v>
      </c>
      <c r="L21" s="29">
        <v>22260691.320000004</v>
      </c>
      <c r="M21" s="29">
        <v>12189597.39</v>
      </c>
      <c r="N21" s="29">
        <v>6979162.4799999995</v>
      </c>
      <c r="O21" s="29">
        <f aca="true" t="shared" si="4" ref="O21:O29">SUM(B21:N21)</f>
        <v>224121103.51999995</v>
      </c>
    </row>
    <row r="22" spans="1:15" ht="18.75" customHeight="1">
      <c r="A22" s="28" t="s">
        <v>41</v>
      </c>
      <c r="B22" s="29">
        <v>6269813.070000002</v>
      </c>
      <c r="C22" s="29">
        <v>5585623.749999998</v>
      </c>
      <c r="D22" s="29">
        <v>5189012.520000001</v>
      </c>
      <c r="E22" s="29">
        <v>-837665.11</v>
      </c>
      <c r="F22" s="29">
        <v>6255623.72</v>
      </c>
      <c r="G22" s="29">
        <v>10575809.39</v>
      </c>
      <c r="H22" s="29">
        <v>2384603.42</v>
      </c>
      <c r="I22" s="29">
        <v>5032493.970000001</v>
      </c>
      <c r="J22" s="29">
        <v>5789017.54</v>
      </c>
      <c r="K22" s="29">
        <v>4145212.189999999</v>
      </c>
      <c r="L22" s="29">
        <v>5127565.6400000015</v>
      </c>
      <c r="M22" s="29">
        <v>2926245.6299999994</v>
      </c>
      <c r="N22" s="29">
        <v>768421.2400000002</v>
      </c>
      <c r="O22" s="29">
        <f t="shared" si="4"/>
        <v>59211776.970000006</v>
      </c>
    </row>
    <row r="23" spans="1:15" ht="18.75" customHeight="1">
      <c r="A23" s="28" t="s">
        <v>42</v>
      </c>
      <c r="B23" s="29">
        <v>1806007.0199999998</v>
      </c>
      <c r="C23" s="29">
        <v>1259202.38</v>
      </c>
      <c r="D23" s="29">
        <v>850753.13</v>
      </c>
      <c r="E23" s="29">
        <v>335180.91000000003</v>
      </c>
      <c r="F23" s="29">
        <v>946916.9000000003</v>
      </c>
      <c r="G23" s="29">
        <v>1488336.0099999998</v>
      </c>
      <c r="H23" s="29">
        <v>178685.81000000003</v>
      </c>
      <c r="I23" s="29">
        <v>1176323.25</v>
      </c>
      <c r="J23" s="29">
        <v>1076506.7400000002</v>
      </c>
      <c r="K23" s="29">
        <v>1559622.61</v>
      </c>
      <c r="L23" s="29">
        <v>1517666.33</v>
      </c>
      <c r="M23" s="29">
        <v>735173.8599999999</v>
      </c>
      <c r="N23" s="29">
        <v>420099.22000000003</v>
      </c>
      <c r="O23" s="29">
        <f t="shared" si="4"/>
        <v>13350474.169999998</v>
      </c>
    </row>
    <row r="24" spans="1:15" ht="18.75" customHeight="1">
      <c r="A24" s="28" t="s">
        <v>43</v>
      </c>
      <c r="B24" s="29">
        <v>107224.36</v>
      </c>
      <c r="C24" s="29">
        <v>107224.36</v>
      </c>
      <c r="D24" s="29">
        <v>53612.18</v>
      </c>
      <c r="E24" s="29">
        <v>53612.18</v>
      </c>
      <c r="F24" s="29">
        <v>53612.18</v>
      </c>
      <c r="G24" s="29">
        <v>53612.18</v>
      </c>
      <c r="H24" s="29">
        <v>53612.18</v>
      </c>
      <c r="I24" s="29">
        <v>53612.18</v>
      </c>
      <c r="J24" s="29">
        <v>53612.18</v>
      </c>
      <c r="K24" s="29">
        <v>53612.18</v>
      </c>
      <c r="L24" s="29">
        <v>53612.18</v>
      </c>
      <c r="M24" s="29">
        <v>53612.18</v>
      </c>
      <c r="N24" s="29">
        <v>53612.18</v>
      </c>
      <c r="O24" s="29">
        <f t="shared" si="4"/>
        <v>804182.7000000003</v>
      </c>
    </row>
    <row r="25" spans="1:15" ht="18.75" customHeight="1">
      <c r="A25" s="28" t="s">
        <v>44</v>
      </c>
      <c r="B25" s="29">
        <v>0</v>
      </c>
      <c r="C25" s="29">
        <v>0</v>
      </c>
      <c r="D25" s="29">
        <v>-127471.19999999991</v>
      </c>
      <c r="E25" s="29">
        <v>0</v>
      </c>
      <c r="F25" s="29">
        <v>-317749.79999999993</v>
      </c>
      <c r="G25" s="29">
        <v>0</v>
      </c>
      <c r="H25" s="29">
        <v>-65229.299999999974</v>
      </c>
      <c r="I25" s="29">
        <v>0</v>
      </c>
      <c r="J25" s="29">
        <v>-192237.30000000008</v>
      </c>
      <c r="K25" s="29">
        <v>0</v>
      </c>
      <c r="L25" s="29">
        <v>0</v>
      </c>
      <c r="M25" s="29">
        <v>0</v>
      </c>
      <c r="N25" s="29">
        <v>0</v>
      </c>
      <c r="O25" s="29">
        <f t="shared" si="4"/>
        <v>-702687.5999999999</v>
      </c>
    </row>
    <row r="26" spans="1:15" ht="18.75" customHeight="1">
      <c r="A26" s="28" t="s">
        <v>45</v>
      </c>
      <c r="B26" s="29">
        <v>35591.62</v>
      </c>
      <c r="C26" s="29">
        <v>26425.159999999993</v>
      </c>
      <c r="D26" s="29">
        <v>23789.639999999996</v>
      </c>
      <c r="E26" s="29">
        <v>7077.359999999999</v>
      </c>
      <c r="F26" s="29">
        <v>23735.79</v>
      </c>
      <c r="G26" s="29">
        <v>33300.66</v>
      </c>
      <c r="H26" s="29">
        <v>5890.169999999999</v>
      </c>
      <c r="I26" s="29">
        <v>24858.39</v>
      </c>
      <c r="J26" s="29">
        <v>23027.829999999994</v>
      </c>
      <c r="K26" s="29">
        <v>30352.890000000007</v>
      </c>
      <c r="L26" s="29">
        <v>28086.159999999996</v>
      </c>
      <c r="M26" s="29">
        <v>15099.68</v>
      </c>
      <c r="N26" s="29">
        <v>7701.990000000001</v>
      </c>
      <c r="O26" s="29">
        <f t="shared" si="4"/>
        <v>284937.34</v>
      </c>
    </row>
    <row r="27" spans="1:15" ht="18.75" customHeight="1">
      <c r="A27" s="28" t="s">
        <v>46</v>
      </c>
      <c r="B27" s="29">
        <v>29593.79999999998</v>
      </c>
      <c r="C27" s="29">
        <v>22035.24</v>
      </c>
      <c r="D27" s="29">
        <v>19325.400000000005</v>
      </c>
      <c r="E27" s="29">
        <v>5903.100000000004</v>
      </c>
      <c r="F27" s="29">
        <v>19447.410000000007</v>
      </c>
      <c r="G27" s="29">
        <v>26198.10000000001</v>
      </c>
      <c r="H27" s="29">
        <v>4851.5999999999985</v>
      </c>
      <c r="I27" s="29">
        <v>20498.700000000015</v>
      </c>
      <c r="J27" s="29">
        <v>19437.350000000002</v>
      </c>
      <c r="K27" s="29">
        <v>25188.99999999999</v>
      </c>
      <c r="L27" s="29">
        <v>22357.79999999999</v>
      </c>
      <c r="M27" s="29">
        <v>12654.3</v>
      </c>
      <c r="N27" s="29">
        <v>6630.600000000005</v>
      </c>
      <c r="O27" s="29">
        <f t="shared" si="4"/>
        <v>234122.4</v>
      </c>
    </row>
    <row r="28" spans="1:15" ht="18.75" customHeight="1">
      <c r="A28" s="28" t="s">
        <v>47</v>
      </c>
      <c r="B28" s="29">
        <v>13805.400000000005</v>
      </c>
      <c r="C28" s="29">
        <v>10278.600000000004</v>
      </c>
      <c r="D28" s="29">
        <v>9015</v>
      </c>
      <c r="E28" s="29">
        <v>2753.6999999999994</v>
      </c>
      <c r="F28" s="29">
        <v>9071.700000000003</v>
      </c>
      <c r="G28" s="29">
        <v>12221.399999999994</v>
      </c>
      <c r="H28" s="29">
        <v>2263.200000000001</v>
      </c>
      <c r="I28" s="29">
        <v>9505.500000000005</v>
      </c>
      <c r="J28" s="29">
        <v>9146.999999999995</v>
      </c>
      <c r="K28" s="29">
        <v>11580</v>
      </c>
      <c r="L28" s="29">
        <v>10429.499999999995</v>
      </c>
      <c r="M28" s="29">
        <v>5903.100000000004</v>
      </c>
      <c r="N28" s="29">
        <v>3092.999999999998</v>
      </c>
      <c r="O28" s="29">
        <f t="shared" si="4"/>
        <v>109067.10000000002</v>
      </c>
    </row>
    <row r="29" spans="1:15" ht="18.75" customHeight="1">
      <c r="A29" s="28" t="s">
        <v>48</v>
      </c>
      <c r="B29" s="29">
        <v>1791081.2999999993</v>
      </c>
      <c r="C29" s="29">
        <v>717474.8999999999</v>
      </c>
      <c r="D29" s="29">
        <v>932316.2999999996</v>
      </c>
      <c r="E29" s="29">
        <v>267155.39999999985</v>
      </c>
      <c r="F29" s="29">
        <v>821682.6599999997</v>
      </c>
      <c r="G29" s="29">
        <v>1253333.4000000006</v>
      </c>
      <c r="H29" s="29">
        <v>255128.4</v>
      </c>
      <c r="I29" s="29">
        <v>1252479.9</v>
      </c>
      <c r="J29" s="29">
        <v>793202.9999999995</v>
      </c>
      <c r="K29" s="29">
        <v>1227839.0999999994</v>
      </c>
      <c r="L29" s="29">
        <v>1225448.4000000006</v>
      </c>
      <c r="M29" s="29">
        <v>867368.4000000005</v>
      </c>
      <c r="N29" s="29">
        <v>254048.99999999985</v>
      </c>
      <c r="O29" s="29">
        <f t="shared" si="4"/>
        <v>11658560.16</v>
      </c>
    </row>
    <row r="30" spans="1:15" ht="15" customHeight="1">
      <c r="A30" s="30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1:15" ht="18.75" customHeight="1">
      <c r="A31" s="19" t="s">
        <v>49</v>
      </c>
      <c r="B31" s="29">
        <f>+B32+B34+B47+B48+B49+B54-B55</f>
        <v>-1969293.7499999998</v>
      </c>
      <c r="C31" s="29">
        <f aca="true" t="shared" si="5" ref="C31:O31">+C32+C34+C47+C48+C49+C54-C55</f>
        <v>-1948136.12</v>
      </c>
      <c r="D31" s="29">
        <f t="shared" si="5"/>
        <v>-1638822.8499999999</v>
      </c>
      <c r="E31" s="29">
        <f t="shared" si="5"/>
        <v>-323314.54000000004</v>
      </c>
      <c r="F31" s="29">
        <f t="shared" si="5"/>
        <v>-1279680.2800000003</v>
      </c>
      <c r="G31" s="29">
        <f t="shared" si="5"/>
        <v>-1621340.61</v>
      </c>
      <c r="H31" s="29">
        <f t="shared" si="5"/>
        <v>-325571.45</v>
      </c>
      <c r="I31" s="29">
        <f t="shared" si="5"/>
        <v>-1846335.4699999995</v>
      </c>
      <c r="J31" s="29">
        <f t="shared" si="5"/>
        <v>-1620078.72</v>
      </c>
      <c r="K31" s="29">
        <f t="shared" si="5"/>
        <v>-1376918.83</v>
      </c>
      <c r="L31" s="29">
        <f t="shared" si="5"/>
        <v>-1221883.5199999998</v>
      </c>
      <c r="M31" s="29">
        <f t="shared" si="5"/>
        <v>-767935.8600000001</v>
      </c>
      <c r="N31" s="29">
        <f t="shared" si="5"/>
        <v>-514214.77999999997</v>
      </c>
      <c r="O31" s="29">
        <f t="shared" si="5"/>
        <v>-16453526.779999997</v>
      </c>
    </row>
    <row r="32" spans="1:15" ht="18.75" customHeight="1">
      <c r="A32" s="28" t="s">
        <v>50</v>
      </c>
      <c r="B32" s="34">
        <f>SUM('[1]01:30'!B32)</f>
        <v>-1465534.3999999997</v>
      </c>
      <c r="C32" s="34">
        <f>SUM('[1]01:30'!C32)</f>
        <v>-1523632</v>
      </c>
      <c r="D32" s="34">
        <f>SUM('[1]01:30'!D32)</f>
        <v>-1179455.2</v>
      </c>
      <c r="E32" s="34">
        <f>SUM('[1]01:30'!E32)</f>
        <v>-256322.00000000006</v>
      </c>
      <c r="F32" s="34">
        <f>SUM('[1]01:30'!F32)</f>
        <v>-906923.6</v>
      </c>
      <c r="G32" s="34">
        <f>SUM('[1]01:30'!G32)</f>
        <v>-1259183.2000000004</v>
      </c>
      <c r="H32" s="34">
        <f>SUM('[1]01:30'!H32)</f>
        <v>-236205.19999999998</v>
      </c>
      <c r="I32" s="34">
        <f>SUM('[1]01:30'!I32)</f>
        <v>-1653022.7999999998</v>
      </c>
      <c r="J32" s="34">
        <f>SUM('[1]01:30'!J32)</f>
        <v>-1156474</v>
      </c>
      <c r="K32" s="34">
        <f>SUM('[1]01:30'!K32)</f>
        <v>-980826</v>
      </c>
      <c r="L32" s="34">
        <f>SUM('[1]01:30'!L32)</f>
        <v>-785043.6</v>
      </c>
      <c r="M32" s="34">
        <f>SUM('[1]01:30'!M32)</f>
        <v>-581583.2000000001</v>
      </c>
      <c r="N32" s="34">
        <f>SUM('[1]01:30'!N32)</f>
        <v>-453270.4</v>
      </c>
      <c r="O32" s="34">
        <f>+O33</f>
        <v>-12437475.599999998</v>
      </c>
    </row>
    <row r="33" spans="1:15" ht="18.75" customHeight="1">
      <c r="A33" s="30" t="s">
        <v>51</v>
      </c>
      <c r="B33" s="31">
        <f>SUM('[1]01:30'!B33)</f>
        <v>-1465534.3999999997</v>
      </c>
      <c r="C33" s="31">
        <f>SUM('[1]01:30'!C33)</f>
        <v>-1523632</v>
      </c>
      <c r="D33" s="31">
        <f>SUM('[1]01:30'!D33)</f>
        <v>-1179455.2</v>
      </c>
      <c r="E33" s="31">
        <f>SUM('[1]01:30'!E33)</f>
        <v>-256322.00000000006</v>
      </c>
      <c r="F33" s="31">
        <f>SUM('[1]01:30'!F33)</f>
        <v>-906923.6</v>
      </c>
      <c r="G33" s="31">
        <f>SUM('[1]01:30'!G33)</f>
        <v>-1259183.2000000004</v>
      </c>
      <c r="H33" s="31">
        <f>SUM('[1]01:30'!H33)</f>
        <v>-236205.19999999998</v>
      </c>
      <c r="I33" s="31">
        <f>SUM('[1]01:30'!I33)</f>
        <v>-1653022.7999999998</v>
      </c>
      <c r="J33" s="31">
        <f>SUM('[1]01:30'!J33)</f>
        <v>-1156474</v>
      </c>
      <c r="K33" s="31">
        <f>SUM('[1]01:30'!K33)</f>
        <v>-980826</v>
      </c>
      <c r="L33" s="31">
        <f>SUM('[1]01:30'!L33)</f>
        <v>-785043.6</v>
      </c>
      <c r="M33" s="31">
        <f>SUM('[1]01:30'!M33)</f>
        <v>-581583.2000000001</v>
      </c>
      <c r="N33" s="31">
        <f>SUM('[1]01:30'!N33)</f>
        <v>-453270.4</v>
      </c>
      <c r="O33" s="35">
        <f aca="true" t="shared" si="6" ref="O33:O55">SUM(B33:N33)</f>
        <v>-12437475.599999998</v>
      </c>
    </row>
    <row r="34" spans="1:15" ht="18.75" customHeight="1">
      <c r="A34" s="28" t="s">
        <v>52</v>
      </c>
      <c r="B34" s="34">
        <f>SUM(B35:B45)</f>
        <v>-773005.76</v>
      </c>
      <c r="C34" s="34">
        <f aca="true" t="shared" si="7" ref="C34:O34">SUM(C35:C45)</f>
        <v>-553086.55</v>
      </c>
      <c r="D34" s="34">
        <f t="shared" si="7"/>
        <v>-564510.79</v>
      </c>
      <c r="E34" s="34">
        <f t="shared" si="7"/>
        <v>-149224.44</v>
      </c>
      <c r="F34" s="34">
        <f t="shared" si="7"/>
        <v>-543888.5</v>
      </c>
      <c r="G34" s="34">
        <f t="shared" si="7"/>
        <v>-635464.5399999999</v>
      </c>
      <c r="H34" s="34">
        <f t="shared" si="7"/>
        <v>-119753.21</v>
      </c>
      <c r="I34" s="34">
        <f t="shared" si="7"/>
        <v>-451812.3</v>
      </c>
      <c r="J34" s="34">
        <f t="shared" si="7"/>
        <v>-472147.54</v>
      </c>
      <c r="K34" s="34">
        <f t="shared" si="7"/>
        <v>-651070.62</v>
      </c>
      <c r="L34" s="34">
        <f t="shared" si="7"/>
        <v>-590432.78</v>
      </c>
      <c r="M34" s="34">
        <f t="shared" si="7"/>
        <v>-281280.52</v>
      </c>
      <c r="N34" s="34">
        <f t="shared" si="7"/>
        <v>-125668.61</v>
      </c>
      <c r="O34" s="34">
        <f t="shared" si="7"/>
        <v>-5911346.159999999</v>
      </c>
    </row>
    <row r="35" spans="1:15" ht="18.75" customHeight="1">
      <c r="A35" s="30" t="s">
        <v>53</v>
      </c>
      <c r="B35" s="36">
        <v>-594</v>
      </c>
      <c r="C35" s="36">
        <v>-396</v>
      </c>
      <c r="D35" s="36">
        <v>-85725.37000000001</v>
      </c>
      <c r="E35" s="36">
        <v>-5619.61</v>
      </c>
      <c r="F35" s="36">
        <v>-75902.38</v>
      </c>
      <c r="G35" s="36">
        <v>-25041.93</v>
      </c>
      <c r="H35" s="36">
        <v>0</v>
      </c>
      <c r="I35" s="36">
        <v>-792</v>
      </c>
      <c r="J35" s="36">
        <v>-2098.5</v>
      </c>
      <c r="K35" s="36">
        <v>-28539.58</v>
      </c>
      <c r="L35" s="36">
        <v>-27756.08</v>
      </c>
      <c r="M35" s="36">
        <v>-6066.54</v>
      </c>
      <c r="N35" s="36">
        <v>-2534.1099999999997</v>
      </c>
      <c r="O35" s="36">
        <f t="shared" si="6"/>
        <v>-261066.1</v>
      </c>
    </row>
    <row r="36" spans="1:15" ht="18.75" customHeight="1">
      <c r="A36" s="30" t="s">
        <v>54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-792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f t="shared" si="6"/>
        <v>-792</v>
      </c>
    </row>
    <row r="37" spans="1:15" ht="18.75" customHeight="1">
      <c r="A37" s="30" t="s">
        <v>55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f t="shared" si="6"/>
        <v>0</v>
      </c>
    </row>
    <row r="38" spans="1:15" ht="18.75" customHeight="1">
      <c r="A38" s="30" t="s">
        <v>56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7">
        <f t="shared" si="6"/>
        <v>0</v>
      </c>
    </row>
    <row r="39" spans="1:15" ht="18.75" customHeight="1">
      <c r="A39" s="30" t="s">
        <v>57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f t="shared" si="6"/>
        <v>0</v>
      </c>
    </row>
    <row r="40" spans="1:15" ht="18.75" customHeight="1">
      <c r="A40" s="16" t="s">
        <v>58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f t="shared" si="6"/>
        <v>0</v>
      </c>
    </row>
    <row r="41" spans="1:15" ht="18.75" customHeight="1">
      <c r="A41" s="16" t="s">
        <v>59</v>
      </c>
      <c r="B41" s="36">
        <v>-574500</v>
      </c>
      <c r="C41" s="36">
        <v>-405750</v>
      </c>
      <c r="D41" s="36">
        <v>-346500</v>
      </c>
      <c r="E41" s="36">
        <v>-104250</v>
      </c>
      <c r="F41" s="36">
        <v>-336000</v>
      </c>
      <c r="G41" s="36">
        <v>-425250</v>
      </c>
      <c r="H41" s="36">
        <v>-87000</v>
      </c>
      <c r="I41" s="36">
        <v>-312000</v>
      </c>
      <c r="J41" s="36">
        <v>-342000</v>
      </c>
      <c r="K41" s="36">
        <v>-453750</v>
      </c>
      <c r="L41" s="36">
        <v>-406500</v>
      </c>
      <c r="M41" s="36">
        <v>-191250</v>
      </c>
      <c r="N41" s="36">
        <v>-88500</v>
      </c>
      <c r="O41" s="36">
        <f t="shared" si="6"/>
        <v>-4073250</v>
      </c>
    </row>
    <row r="42" spans="1:15" ht="18.75" customHeight="1">
      <c r="A42" s="16" t="s">
        <v>60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f t="shared" si="6"/>
        <v>0</v>
      </c>
    </row>
    <row r="43" spans="1:15" ht="18.75" customHeight="1">
      <c r="A43" s="16" t="s">
        <v>61</v>
      </c>
      <c r="B43" s="36">
        <v>-197911.76000000007</v>
      </c>
      <c r="C43" s="36">
        <v>-146940.55000000002</v>
      </c>
      <c r="D43" s="36">
        <v>-132285.42</v>
      </c>
      <c r="E43" s="36">
        <v>-39354.83000000001</v>
      </c>
      <c r="F43" s="36">
        <v>-131986.11999999997</v>
      </c>
      <c r="G43" s="36">
        <v>-185172.60999999996</v>
      </c>
      <c r="H43" s="36">
        <v>-32753.210000000003</v>
      </c>
      <c r="I43" s="36">
        <v>-138228.3</v>
      </c>
      <c r="J43" s="36">
        <v>-128049.04</v>
      </c>
      <c r="K43" s="36">
        <v>-168781.04</v>
      </c>
      <c r="L43" s="36">
        <v>-156176.69999999995</v>
      </c>
      <c r="M43" s="36">
        <v>-83963.98000000001</v>
      </c>
      <c r="N43" s="36">
        <v>-42828.020000000004</v>
      </c>
      <c r="O43" s="36">
        <f>SUM(B43:N43)</f>
        <v>-1584431.58</v>
      </c>
    </row>
    <row r="44" spans="1:15" ht="18.75" customHeight="1">
      <c r="A44" s="16" t="s">
        <v>62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-4932.46</v>
      </c>
      <c r="O44" s="36">
        <f t="shared" si="6"/>
        <v>-4932.46</v>
      </c>
    </row>
    <row r="45" spans="1:15" ht="18.75" customHeight="1">
      <c r="A45" s="16" t="s">
        <v>63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13125.98</v>
      </c>
      <c r="O45" s="36">
        <f t="shared" si="6"/>
        <v>13125.98</v>
      </c>
    </row>
    <row r="46" spans="1:15" ht="18.75" customHeight="1">
      <c r="A46" s="1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8.75" customHeight="1">
      <c r="A47" s="28" t="s">
        <v>64</v>
      </c>
      <c r="B47" s="39">
        <v>149959.74</v>
      </c>
      <c r="C47" s="39">
        <v>109463.97</v>
      </c>
      <c r="D47" s="39">
        <v>54100.55</v>
      </c>
      <c r="E47" s="39">
        <v>60760.06</v>
      </c>
      <c r="F47" s="39">
        <v>102723.10999999999</v>
      </c>
      <c r="G47" s="39">
        <v>148911.86000000002</v>
      </c>
      <c r="H47" s="39">
        <v>3835.86</v>
      </c>
      <c r="I47" s="39">
        <v>174027.52000000002</v>
      </c>
      <c r="J47" s="39">
        <v>27248.079999999998</v>
      </c>
      <c r="K47" s="39">
        <v>113049.32999999999</v>
      </c>
      <c r="L47" s="39">
        <v>92286.56</v>
      </c>
      <c r="M47" s="39">
        <v>59700.520000000004</v>
      </c>
      <c r="N47" s="39">
        <v>75708.96</v>
      </c>
      <c r="O47" s="36">
        <f t="shared" si="6"/>
        <v>1171776.1199999999</v>
      </c>
    </row>
    <row r="48" spans="1:15" ht="18.75" customHeight="1">
      <c r="A48" s="28" t="s">
        <v>65</v>
      </c>
      <c r="B48" s="39">
        <v>119286.67</v>
      </c>
      <c r="C48" s="39">
        <v>19118.46</v>
      </c>
      <c r="D48" s="39">
        <v>51042.590000000004</v>
      </c>
      <c r="E48" s="39">
        <v>21471.84</v>
      </c>
      <c r="F48" s="39">
        <v>68408.71</v>
      </c>
      <c r="G48" s="39">
        <v>124395.26999999999</v>
      </c>
      <c r="H48" s="39">
        <v>26551.1</v>
      </c>
      <c r="I48" s="39">
        <v>84472.11</v>
      </c>
      <c r="J48" s="39">
        <v>-18705.260000000002</v>
      </c>
      <c r="K48" s="39">
        <v>141928.46</v>
      </c>
      <c r="L48" s="39">
        <v>61306.3</v>
      </c>
      <c r="M48" s="39">
        <v>35227.340000000004</v>
      </c>
      <c r="N48" s="39">
        <v>-10984.73</v>
      </c>
      <c r="O48" s="36">
        <f>SUM(B48:N48)</f>
        <v>723518.86</v>
      </c>
    </row>
    <row r="49" spans="1:15" ht="18.75" customHeight="1">
      <c r="A49" s="28" t="s">
        <v>66</v>
      </c>
      <c r="B49" s="39">
        <f>B50+B51</f>
        <v>0</v>
      </c>
      <c r="C49" s="39">
        <f aca="true" t="shared" si="8" ref="C49:O49">C50+C51</f>
        <v>0</v>
      </c>
      <c r="D49" s="39">
        <f t="shared" si="8"/>
        <v>0</v>
      </c>
      <c r="E49" s="39">
        <f t="shared" si="8"/>
        <v>0</v>
      </c>
      <c r="F49" s="39">
        <f t="shared" si="8"/>
        <v>0</v>
      </c>
      <c r="G49" s="39">
        <f t="shared" si="8"/>
        <v>0</v>
      </c>
      <c r="H49" s="39">
        <f t="shared" si="8"/>
        <v>0</v>
      </c>
      <c r="I49" s="39">
        <f t="shared" si="8"/>
        <v>0</v>
      </c>
      <c r="J49" s="39">
        <f t="shared" si="8"/>
        <v>0</v>
      </c>
      <c r="K49" s="39">
        <f t="shared" si="8"/>
        <v>0</v>
      </c>
      <c r="L49" s="39">
        <f t="shared" si="8"/>
        <v>0</v>
      </c>
      <c r="M49" s="39">
        <f t="shared" si="8"/>
        <v>0</v>
      </c>
      <c r="N49" s="39">
        <f t="shared" si="8"/>
        <v>0</v>
      </c>
      <c r="O49" s="39">
        <f t="shared" si="8"/>
        <v>0</v>
      </c>
    </row>
    <row r="50" spans="1:15" ht="18.75" customHeight="1">
      <c r="A50" s="30" t="s">
        <v>67</v>
      </c>
      <c r="B50" s="39">
        <v>-2230348.3400000003</v>
      </c>
      <c r="C50" s="39">
        <v>-2099591.0100000002</v>
      </c>
      <c r="D50" s="39">
        <v>-1573553.35</v>
      </c>
      <c r="E50" s="39">
        <v>-661552.8999999999</v>
      </c>
      <c r="F50" s="39">
        <v>-1952621.8199999998</v>
      </c>
      <c r="G50" s="39">
        <v>-2951148.82</v>
      </c>
      <c r="H50" s="39">
        <v>-551261.18</v>
      </c>
      <c r="I50" s="39">
        <v>-2124895.92</v>
      </c>
      <c r="J50" s="39">
        <v>-1709250.54</v>
      </c>
      <c r="K50" s="39">
        <v>-1784551.1099999999</v>
      </c>
      <c r="L50" s="39">
        <v>-1649730.67</v>
      </c>
      <c r="M50" s="39">
        <v>-696484.0799999998</v>
      </c>
      <c r="N50" s="39">
        <v>-297215.9</v>
      </c>
      <c r="O50" s="36">
        <f t="shared" si="6"/>
        <v>-20282205.64</v>
      </c>
    </row>
    <row r="51" spans="1:15" ht="18.75" customHeight="1">
      <c r="A51" s="30" t="s">
        <v>68</v>
      </c>
      <c r="B51" s="39">
        <v>2230348.3400000003</v>
      </c>
      <c r="C51" s="39">
        <v>2099591.0100000002</v>
      </c>
      <c r="D51" s="39">
        <v>1573553.35</v>
      </c>
      <c r="E51" s="39">
        <v>661552.8999999999</v>
      </c>
      <c r="F51" s="39">
        <v>1952621.8199999998</v>
      </c>
      <c r="G51" s="39">
        <v>2951148.82</v>
      </c>
      <c r="H51" s="39">
        <v>551261.18</v>
      </c>
      <c r="I51" s="39">
        <v>2124895.92</v>
      </c>
      <c r="J51" s="39">
        <v>1709250.54</v>
      </c>
      <c r="K51" s="39">
        <v>1784551.1099999999</v>
      </c>
      <c r="L51" s="39">
        <v>1649730.67</v>
      </c>
      <c r="M51" s="39">
        <v>696484.0799999998</v>
      </c>
      <c r="N51" s="39">
        <v>297215.9</v>
      </c>
      <c r="O51" s="36">
        <f t="shared" si="6"/>
        <v>20282205.64</v>
      </c>
    </row>
    <row r="52" spans="1:15" ht="18.75" customHeight="1">
      <c r="A52" s="1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8.75" customHeight="1">
      <c r="A53" s="19" t="s">
        <v>69</v>
      </c>
      <c r="B53" s="40">
        <f>+B20+B31</f>
        <v>36775125.879999995</v>
      </c>
      <c r="C53" s="40">
        <f aca="true" t="shared" si="9" ref="C53:N53">+C20+C31</f>
        <v>26288329.549999997</v>
      </c>
      <c r="D53" s="40">
        <f t="shared" si="9"/>
        <v>23806697.459999997</v>
      </c>
      <c r="E53" s="40">
        <f t="shared" si="9"/>
        <v>7309724.129999999</v>
      </c>
      <c r="F53" s="40">
        <f t="shared" si="9"/>
        <v>24347533.30999999</v>
      </c>
      <c r="G53" s="40">
        <f t="shared" si="9"/>
        <v>34804645.97999999</v>
      </c>
      <c r="H53" s="40">
        <f t="shared" si="9"/>
        <v>6101244.02</v>
      </c>
      <c r="I53" s="40">
        <f t="shared" si="9"/>
        <v>26015878.790000003</v>
      </c>
      <c r="J53" s="40">
        <f t="shared" si="9"/>
        <v>23117152.289999995</v>
      </c>
      <c r="K53" s="40">
        <f t="shared" si="9"/>
        <v>31011431.14999999</v>
      </c>
      <c r="L53" s="40">
        <f t="shared" si="9"/>
        <v>29023973.81000001</v>
      </c>
      <c r="M53" s="40">
        <f t="shared" si="9"/>
        <v>16037718.68</v>
      </c>
      <c r="N53" s="40">
        <f t="shared" si="9"/>
        <v>7978554.929999999</v>
      </c>
      <c r="O53" s="40">
        <f>SUM(B53:N53)</f>
        <v>292618009.97999996</v>
      </c>
    </row>
    <row r="54" spans="1:15" ht="18.75" customHeight="1">
      <c r="A54" s="41" t="s">
        <v>70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1">
        <f t="shared" si="6"/>
        <v>0</v>
      </c>
    </row>
    <row r="55" spans="1:15" ht="18.75" customHeight="1">
      <c r="A55" s="41" t="s">
        <v>71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1">
        <f t="shared" si="6"/>
        <v>0</v>
      </c>
    </row>
    <row r="56" spans="1:15" ht="15.75">
      <c r="A56" s="42"/>
      <c r="B56" s="43"/>
      <c r="C56" s="43"/>
      <c r="D56" s="44"/>
      <c r="E56" s="44"/>
      <c r="F56" s="44"/>
      <c r="G56" s="44"/>
      <c r="H56" s="44"/>
      <c r="I56" s="43"/>
      <c r="J56" s="44"/>
      <c r="K56" s="44"/>
      <c r="L56" s="44"/>
      <c r="M56" s="44"/>
      <c r="N56" s="44"/>
      <c r="O56" s="45"/>
    </row>
    <row r="57" spans="1:15" ht="12.75" customHeight="1">
      <c r="A57" s="46"/>
      <c r="B57" s="47"/>
      <c r="C57" s="47"/>
      <c r="D57" s="48"/>
      <c r="E57" s="48"/>
      <c r="F57" s="48"/>
      <c r="G57" s="48"/>
      <c r="H57" s="48"/>
      <c r="I57" s="47"/>
      <c r="J57" s="48"/>
      <c r="K57" s="48"/>
      <c r="L57" s="48"/>
      <c r="M57" s="48"/>
      <c r="N57" s="48"/>
      <c r="O57" s="49"/>
    </row>
    <row r="58" spans="1:15" ht="1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8.75" customHeight="1">
      <c r="A59" s="19" t="s">
        <v>72</v>
      </c>
      <c r="B59" s="52">
        <f aca="true" t="shared" si="10" ref="B59:O59">SUM(B60:B70)</f>
        <v>36775125.86</v>
      </c>
      <c r="C59" s="52">
        <f t="shared" si="10"/>
        <v>26288329.46</v>
      </c>
      <c r="D59" s="52">
        <f t="shared" si="10"/>
        <v>23806697.4</v>
      </c>
      <c r="E59" s="52">
        <f t="shared" si="10"/>
        <v>7309724.139999999</v>
      </c>
      <c r="F59" s="52">
        <f t="shared" si="10"/>
        <v>24347533.28</v>
      </c>
      <c r="G59" s="52">
        <f t="shared" si="10"/>
        <v>34804645.96</v>
      </c>
      <c r="H59" s="52">
        <f t="shared" si="10"/>
        <v>6101244.0600000005</v>
      </c>
      <c r="I59" s="52">
        <f t="shared" si="10"/>
        <v>26015878.850000005</v>
      </c>
      <c r="J59" s="52">
        <f t="shared" si="10"/>
        <v>23117152.319999993</v>
      </c>
      <c r="K59" s="52">
        <f t="shared" si="10"/>
        <v>31011431.1</v>
      </c>
      <c r="L59" s="52">
        <f t="shared" si="10"/>
        <v>29023973.799999997</v>
      </c>
      <c r="M59" s="52">
        <f t="shared" si="10"/>
        <v>16037718.68</v>
      </c>
      <c r="N59" s="52">
        <f t="shared" si="10"/>
        <v>7978554.970000002</v>
      </c>
      <c r="O59" s="40">
        <f t="shared" si="10"/>
        <v>292618009.88</v>
      </c>
    </row>
    <row r="60" spans="1:15" ht="18.75" customHeight="1">
      <c r="A60" s="28" t="s">
        <v>73</v>
      </c>
      <c r="B60" s="52">
        <v>30325145.65</v>
      </c>
      <c r="C60" s="52">
        <v>19133843.36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40">
        <f>SUM(B60:N60)</f>
        <v>49458989.01</v>
      </c>
    </row>
    <row r="61" spans="1:15" ht="18.75" customHeight="1">
      <c r="A61" s="28" t="s">
        <v>74</v>
      </c>
      <c r="B61" s="52">
        <v>6449980.21</v>
      </c>
      <c r="C61" s="52">
        <v>7154486.100000001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40">
        <f aca="true" t="shared" si="11" ref="O61:O70">SUM(B61:N61)</f>
        <v>13604466.31</v>
      </c>
    </row>
    <row r="62" spans="1:15" ht="18.75" customHeight="1">
      <c r="A62" s="28" t="s">
        <v>75</v>
      </c>
      <c r="B62" s="53">
        <v>0</v>
      </c>
      <c r="C62" s="53">
        <v>0</v>
      </c>
      <c r="D62" s="34">
        <v>23806697.4</v>
      </c>
      <c r="E62" s="53">
        <v>0</v>
      </c>
      <c r="F62" s="53">
        <v>0</v>
      </c>
      <c r="G62" s="53">
        <v>0</v>
      </c>
      <c r="H62" s="52">
        <v>6101244.0600000005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34">
        <f t="shared" si="11"/>
        <v>29907941.46</v>
      </c>
    </row>
    <row r="63" spans="1:15" ht="18.75" customHeight="1">
      <c r="A63" s="28" t="s">
        <v>76</v>
      </c>
      <c r="B63" s="53">
        <v>0</v>
      </c>
      <c r="C63" s="53">
        <v>0</v>
      </c>
      <c r="D63" s="53">
        <v>0</v>
      </c>
      <c r="E63" s="34">
        <v>7309724.139999999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40">
        <f t="shared" si="11"/>
        <v>7309724.139999999</v>
      </c>
    </row>
    <row r="64" spans="1:15" ht="18.75" customHeight="1">
      <c r="A64" s="28" t="s">
        <v>77</v>
      </c>
      <c r="B64" s="53">
        <v>0</v>
      </c>
      <c r="C64" s="53">
        <v>0</v>
      </c>
      <c r="D64" s="53">
        <v>0</v>
      </c>
      <c r="E64" s="53">
        <v>0</v>
      </c>
      <c r="F64" s="34">
        <v>24347533.28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34">
        <f t="shared" si="11"/>
        <v>24347533.28</v>
      </c>
    </row>
    <row r="65" spans="1:15" ht="18.75" customHeight="1">
      <c r="A65" s="28" t="s">
        <v>78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2">
        <v>34804645.96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40">
        <f t="shared" si="11"/>
        <v>34804645.96</v>
      </c>
    </row>
    <row r="66" spans="1:15" ht="18.75" customHeight="1">
      <c r="A66" s="28" t="s">
        <v>79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2">
        <v>26015878.850000005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40">
        <f t="shared" si="11"/>
        <v>26015878.850000005</v>
      </c>
    </row>
    <row r="67" spans="1:15" ht="18.75" customHeight="1">
      <c r="A67" s="28" t="s">
        <v>80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34">
        <v>23117152.319999993</v>
      </c>
      <c r="K67" s="53">
        <v>0</v>
      </c>
      <c r="L67" s="53">
        <v>0</v>
      </c>
      <c r="M67" s="53">
        <v>0</v>
      </c>
      <c r="N67" s="53">
        <v>0</v>
      </c>
      <c r="O67" s="40">
        <f t="shared" si="11"/>
        <v>23117152.319999993</v>
      </c>
    </row>
    <row r="68" spans="1:15" ht="18.75" customHeight="1">
      <c r="A68" s="28" t="s">
        <v>81</v>
      </c>
      <c r="B68" s="53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34">
        <v>31011431.1</v>
      </c>
      <c r="L68" s="34">
        <v>29023973.799999997</v>
      </c>
      <c r="M68" s="53">
        <v>0</v>
      </c>
      <c r="N68" s="53">
        <v>0</v>
      </c>
      <c r="O68" s="40">
        <f t="shared" si="11"/>
        <v>60035404.9</v>
      </c>
    </row>
    <row r="69" spans="1:15" ht="18.75" customHeight="1">
      <c r="A69" s="28" t="s">
        <v>82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34">
        <v>16037718.68</v>
      </c>
      <c r="N69" s="53">
        <v>0</v>
      </c>
      <c r="O69" s="40">
        <f t="shared" si="11"/>
        <v>16037718.68</v>
      </c>
    </row>
    <row r="70" spans="1:15" ht="18.75" customHeight="1">
      <c r="A70" s="42" t="s">
        <v>83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7978554.970000002</v>
      </c>
      <c r="O70" s="56">
        <f t="shared" si="11"/>
        <v>7978554.970000002</v>
      </c>
    </row>
    <row r="71" spans="1:12" ht="21" customHeight="1">
      <c r="A71" s="57" t="s">
        <v>84</v>
      </c>
      <c r="B71" s="58"/>
      <c r="C71" s="58"/>
      <c r="D71"/>
      <c r="E71"/>
      <c r="F71"/>
      <c r="G71"/>
      <c r="H71" s="59"/>
      <c r="I71" s="59"/>
      <c r="J71"/>
      <c r="K71"/>
      <c r="L71"/>
    </row>
    <row r="72" spans="1:12" ht="15.75">
      <c r="A72" s="57" t="s">
        <v>85</v>
      </c>
      <c r="B72" s="58"/>
      <c r="C72" s="58"/>
      <c r="D72"/>
      <c r="E72"/>
      <c r="F72"/>
      <c r="G72"/>
      <c r="H72" s="59"/>
      <c r="I72" s="59"/>
      <c r="J72"/>
      <c r="K72"/>
      <c r="L72"/>
    </row>
    <row r="73" spans="1:14" ht="15.75">
      <c r="A73" s="60" t="s">
        <v>86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5.75">
      <c r="A74" s="60" t="s">
        <v>87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5.75">
      <c r="A75" s="60" t="s">
        <v>88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3.5">
      <c r="A76" s="61" t="s">
        <v>89</v>
      </c>
      <c r="B76" s="58"/>
      <c r="C76" s="58"/>
      <c r="D76"/>
      <c r="E76"/>
      <c r="F76"/>
      <c r="G76"/>
      <c r="H76"/>
      <c r="I76"/>
      <c r="J76"/>
      <c r="K76"/>
      <c r="L76"/>
      <c r="N76" s="62"/>
    </row>
    <row r="77" ht="13.5">
      <c r="N77" s="62"/>
    </row>
    <row r="78" ht="13.5">
      <c r="N78" s="62"/>
    </row>
    <row r="79" ht="14.25">
      <c r="N79" s="62"/>
    </row>
    <row r="80" ht="13.5">
      <c r="N80" s="62"/>
    </row>
    <row r="81" ht="13.5">
      <c r="N81" s="62"/>
    </row>
    <row r="82" ht="13.5">
      <c r="N82" s="62"/>
    </row>
    <row r="83" ht="13.5">
      <c r="N83" s="62"/>
    </row>
    <row r="84" ht="13.5">
      <c r="N84" s="62"/>
    </row>
    <row r="85" ht="13.5">
      <c r="N85" s="62"/>
    </row>
    <row r="86" ht="13.5">
      <c r="N86" s="62"/>
    </row>
    <row r="87" ht="13.5">
      <c r="N87" s="62"/>
    </row>
    <row r="88" spans="3:14" ht="13.5">
      <c r="C88" s="61"/>
      <c r="D88" s="61"/>
      <c r="E88" s="61"/>
      <c r="N88" s="62"/>
    </row>
    <row r="89" spans="3:14" ht="13.5">
      <c r="C89" s="61"/>
      <c r="E89" s="61"/>
      <c r="N89" s="62"/>
    </row>
    <row r="90" ht="13.5">
      <c r="N90" s="62"/>
    </row>
    <row r="91" ht="13.5">
      <c r="N91" s="62"/>
    </row>
    <row r="92" ht="13.5">
      <c r="N92" s="62"/>
    </row>
    <row r="93" ht="13.5">
      <c r="N93" s="62"/>
    </row>
    <row r="94" ht="13.5">
      <c r="N94" s="62"/>
    </row>
    <row r="95" ht="13.5">
      <c r="N95" s="62"/>
    </row>
    <row r="96" ht="13.5">
      <c r="N96" s="62"/>
    </row>
    <row r="97" ht="13.5">
      <c r="N97" s="62"/>
    </row>
    <row r="98" ht="13.5">
      <c r="N98" s="62"/>
    </row>
    <row r="99" ht="13.5">
      <c r="N99" s="62"/>
    </row>
    <row r="100" ht="13.5">
      <c r="N100" s="62"/>
    </row>
    <row r="101" ht="13.5">
      <c r="N101" s="62"/>
    </row>
  </sheetData>
  <sheetProtection/>
  <mergeCells count="8">
    <mergeCell ref="A74:N74"/>
    <mergeCell ref="A75:N75"/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2023-01-16T22:02:38Z</dcterms:created>
  <dcterms:modified xsi:type="dcterms:W3CDTF">2023-01-16T22:03:01Z</dcterms:modified>
  <cp:category/>
  <cp:version/>
  <cp:contentType/>
  <cp:contentStatus/>
</cp:coreProperties>
</file>