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<sst xmlns="http://schemas.openxmlformats.org/spreadsheetml/2006/main" count="82" uniqueCount="81">
  <si>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</si>
  <si>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</si>
  <si>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</si>
  <si>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</si>
  <si>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</si>
  <si>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</si>
  <si>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</si>
  <si>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</si>
  <si>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</si>
  <si>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</si>
  <si>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</si>
  <si>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</si>
  <si>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</si>
  <si>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</si>
  <si>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</si>
  <si>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</si>
  <si>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</si>
  <si>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</si>
  <si>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</si>
  <si>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</si>
  <si>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</si>
  <si>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</si>
  <si>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</si>
  <si>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</si>
  <si>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</si>
  <si>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</si>
  <si>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</si>
  <si>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</si>
  <si>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</si>
  <si>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</si>
  <si>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</si>
  <si>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</si>
  <si>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</si>
  <si>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</si>
  <si>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</si>
  <si>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</si>
  <si>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</si>
  <si>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</si>
  <si>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</si>
  <si>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</si>
  <si>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</si>
  <si>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</si>
  <si>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</si>
  <si>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</si>
  <si>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</si>
  <si>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</si>
  <si>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</si>
  <si>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</si>
  <si>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</si>
  <si>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</si>
  <si>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</si>
  <si>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</si>
  <si>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</si>
  <si>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</si>
  <si>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</si>
  <si>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</si>
  <si>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</si>
  <si>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</si>
  <si>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</si>
  <si>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</si>
  <si>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</si>
  <si>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</si>
  <si>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</si>
  <si>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</si>
  <si>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</si>
  <si>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</si>
  <si>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</si>
  <si>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</si>
  <si>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</si>
  <si>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</si>
  <si>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</si>
  <si>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</si>
  <si>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</si>
  <si>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</si>
  <si>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</si>
  <si>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</si>
  <si>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</si>
  <si>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</si>
  <si>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27/11/22 - VENCIMENTO 02/12/22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</si>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</sst>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99022</v>
      </c>
      <c r="C7" s="46">
        <f aca="true" t="shared" si="0" ref="C7:J7">+C8+C11</f>
        <v>70498</v>
      </c>
      <c r="D7" s="46">
        <f t="shared" si="0"/>
        <v>109071</v>
      </c>
      <c r="E7" s="46">
        <f t="shared" si="0"/>
        <v>51597</v>
      </c>
      <c r="F7" s="46">
        <f t="shared" si="0"/>
        <v>80315</v>
      </c>
      <c r="G7" s="46">
        <f t="shared" si="0"/>
        <v>81827</v>
      </c>
      <c r="H7" s="46">
        <f t="shared" si="0"/>
        <v>96986</v>
      </c>
      <c r="I7" s="46">
        <f t="shared" si="0"/>
        <v>125442</v>
      </c>
      <c r="J7" s="46">
        <f t="shared" si="0"/>
        <v>30029</v>
      </c>
      <c r="K7" s="38">
        <f aca="true" t="shared" si="1" ref="K7:K13">SUM(B7:J7)</f>
        <v>744787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7182</v>
      </c>
      <c r="C8" s="44">
        <f t="shared" si="2"/>
        <v>6595</v>
      </c>
      <c r="D8" s="44">
        <f t="shared" si="2"/>
        <v>8548</v>
      </c>
      <c r="E8" s="44">
        <f t="shared" si="2"/>
        <v>4563</v>
      </c>
      <c r="F8" s="44">
        <f t="shared" si="2"/>
        <v>5761</v>
      </c>
      <c r="G8" s="44">
        <f t="shared" si="2"/>
        <v>3694</v>
      </c>
      <c r="H8" s="44">
        <f t="shared" si="2"/>
        <v>3378</v>
      </c>
      <c r="I8" s="44">
        <f t="shared" si="2"/>
        <v>8296</v>
      </c>
      <c r="J8" s="44">
        <f t="shared" si="2"/>
        <v>1222</v>
      </c>
      <c r="K8" s="38">
        <f t="shared" si="1"/>
        <v>49239</v>
      </c>
      <c r="L8"/>
      <c r="M8"/>
      <c r="N8"/>
    </row>
    <row r="9" spans="1:14" ht="16.5" customHeight="1">
      <c r="A9" s="22" t="s">
        <v>32</v>
      </c>
      <c r="B9" s="44">
        <v>7171</v>
      </c>
      <c r="C9" s="44">
        <v>6595</v>
      </c>
      <c r="D9" s="44">
        <v>8548</v>
      </c>
      <c r="E9" s="44">
        <v>4497</v>
      </c>
      <c r="F9" s="44">
        <v>5753</v>
      </c>
      <c r="G9" s="44">
        <v>3693</v>
      </c>
      <c r="H9" s="44">
        <v>3378</v>
      </c>
      <c r="I9" s="44">
        <v>8273</v>
      </c>
      <c r="J9" s="44">
        <v>1222</v>
      </c>
      <c r="K9" s="38">
        <f t="shared" si="1"/>
        <v>49130</v>
      </c>
      <c r="L9"/>
      <c r="M9"/>
      <c r="N9"/>
    </row>
    <row r="10" spans="1:14" ht="16.5" customHeight="1">
      <c r="A10" s="22" t="s">
        <v>31</v>
      </c>
      <c r="B10" s="44">
        <v>11</v>
      </c>
      <c r="C10" s="44">
        <v>0</v>
      </c>
      <c r="D10" s="44">
        <v>0</v>
      </c>
      <c r="E10" s="44">
        <v>66</v>
      </c>
      <c r="F10" s="44">
        <v>8</v>
      </c>
      <c r="G10" s="44">
        <v>1</v>
      </c>
      <c r="H10" s="44">
        <v>0</v>
      </c>
      <c r="I10" s="44">
        <v>23</v>
      </c>
      <c r="J10" s="44">
        <v>0</v>
      </c>
      <c r="K10" s="38">
        <f t="shared" si="1"/>
        <v>109</v>
      </c>
      <c r="L10"/>
      <c r="M10"/>
      <c r="N10"/>
    </row>
    <row r="11" spans="1:14" ht="16.5" customHeight="1">
      <c r="A11" s="43" t="s">
        <v>68</v>
      </c>
      <c r="B11" s="42">
        <v>91840</v>
      </c>
      <c r="C11" s="42">
        <v>63903</v>
      </c>
      <c r="D11" s="42">
        <v>100523</v>
      </c>
      <c r="E11" s="42">
        <v>47034</v>
      </c>
      <c r="F11" s="42">
        <v>74554</v>
      </c>
      <c r="G11" s="42">
        <v>78133</v>
      </c>
      <c r="H11" s="42">
        <v>93608</v>
      </c>
      <c r="I11" s="42">
        <v>117146</v>
      </c>
      <c r="J11" s="42">
        <v>28807</v>
      </c>
      <c r="K11" s="38">
        <f t="shared" si="1"/>
        <v>695548</v>
      </c>
      <c r="L11" s="59"/>
      <c r="M11" s="59"/>
      <c r="N11" s="59"/>
    </row>
    <row r="12" spans="1:14" ht="16.5" customHeight="1">
      <c r="A12" s="22" t="s">
        <v>69</v>
      </c>
      <c r="B12" s="42">
        <v>7475</v>
      </c>
      <c r="C12" s="42">
        <v>5579</v>
      </c>
      <c r="D12" s="42">
        <v>9030</v>
      </c>
      <c r="E12" s="42">
        <v>5320</v>
      </c>
      <c r="F12" s="42">
        <v>5594</v>
      </c>
      <c r="G12" s="42">
        <v>4389</v>
      </c>
      <c r="H12" s="42">
        <v>4476</v>
      </c>
      <c r="I12" s="42">
        <v>6558</v>
      </c>
      <c r="J12" s="42">
        <v>1308</v>
      </c>
      <c r="K12" s="38">
        <f t="shared" si="1"/>
        <v>49729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84365</v>
      </c>
      <c r="C13" s="42">
        <f>+C11-C12</f>
        <v>58324</v>
      </c>
      <c r="D13" s="42">
        <f>+D11-D12</f>
        <v>91493</v>
      </c>
      <c r="E13" s="42">
        <f aca="true" t="shared" si="3" ref="E13:J13">+E11-E12</f>
        <v>41714</v>
      </c>
      <c r="F13" s="42">
        <f t="shared" si="3"/>
        <v>68960</v>
      </c>
      <c r="G13" s="42">
        <f t="shared" si="3"/>
        <v>73744</v>
      </c>
      <c r="H13" s="42">
        <f t="shared" si="3"/>
        <v>89132</v>
      </c>
      <c r="I13" s="42">
        <f t="shared" si="3"/>
        <v>110588</v>
      </c>
      <c r="J13" s="42">
        <f t="shared" si="3"/>
        <v>27499</v>
      </c>
      <c r="K13" s="38">
        <f t="shared" si="1"/>
        <v>645819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1.076096793719563</v>
      </c>
      <c r="C18" s="39">
        <v>1.206494924688276</v>
      </c>
      <c r="D18" s="39">
        <v>1.085301271915712</v>
      </c>
      <c r="E18" s="39">
        <v>1.307442075163837</v>
      </c>
      <c r="F18" s="39">
        <v>1.040479433853031</v>
      </c>
      <c r="G18" s="39">
        <v>1.193393344403768</v>
      </c>
      <c r="H18" s="39">
        <v>1.09856132870805</v>
      </c>
      <c r="I18" s="39">
        <v>1.065470823976335</v>
      </c>
      <c r="J18" s="39">
        <v>1.031302078593045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504100.25</v>
      </c>
      <c r="C20" s="36">
        <f aca="true" t="shared" si="4" ref="C20:J20">SUM(C21:C28)</f>
        <v>451272.67999999993</v>
      </c>
      <c r="D20" s="36">
        <f t="shared" si="4"/>
        <v>686627.4799999999</v>
      </c>
      <c r="E20" s="36">
        <f t="shared" si="4"/>
        <v>344840.71</v>
      </c>
      <c r="F20" s="36">
        <f t="shared" si="4"/>
        <v>444843.56000000006</v>
      </c>
      <c r="G20" s="36">
        <f t="shared" si="4"/>
        <v>516513.37000000005</v>
      </c>
      <c r="H20" s="36">
        <f t="shared" si="4"/>
        <v>458897.37000000005</v>
      </c>
      <c r="I20" s="36">
        <f t="shared" si="4"/>
        <v>588734.17</v>
      </c>
      <c r="J20" s="36">
        <f t="shared" si="4"/>
        <v>149533.36000000002</v>
      </c>
      <c r="K20" s="36">
        <f aca="true" t="shared" si="5" ref="K20:K28">SUM(B20:J20)</f>
        <v>4145362.9499999997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444717.7</v>
      </c>
      <c r="C21" s="58">
        <f>ROUND((C15+C16)*C7,2)</f>
        <v>347830.08</v>
      </c>
      <c r="D21" s="58">
        <f aca="true" t="shared" si="6" ref="D21:J21">ROUND((D15+D16)*D7,2)</f>
        <v>596563.83</v>
      </c>
      <c r="E21" s="58">
        <f t="shared" si="6"/>
        <v>245364.37</v>
      </c>
      <c r="F21" s="58">
        <f t="shared" si="6"/>
        <v>404177.21</v>
      </c>
      <c r="G21" s="58">
        <f t="shared" si="6"/>
        <v>415959.37</v>
      </c>
      <c r="H21" s="58">
        <f t="shared" si="6"/>
        <v>392550.84</v>
      </c>
      <c r="I21" s="58">
        <f t="shared" si="6"/>
        <v>512869.62</v>
      </c>
      <c r="J21" s="58">
        <f t="shared" si="6"/>
        <v>138920.16</v>
      </c>
      <c r="K21" s="30">
        <f t="shared" si="5"/>
        <v>3498953.18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33841.59</v>
      </c>
      <c r="C22" s="30">
        <f t="shared" si="7"/>
        <v>71825.15</v>
      </c>
      <c r="D22" s="30">
        <f t="shared" si="7"/>
        <v>50887.65</v>
      </c>
      <c r="E22" s="30">
        <f t="shared" si="7"/>
        <v>75435.33</v>
      </c>
      <c r="F22" s="30">
        <f t="shared" si="7"/>
        <v>16360.86</v>
      </c>
      <c r="G22" s="30">
        <f t="shared" si="7"/>
        <v>80443.77</v>
      </c>
      <c r="H22" s="30">
        <f t="shared" si="7"/>
        <v>38690.33</v>
      </c>
      <c r="I22" s="30">
        <f t="shared" si="7"/>
        <v>33578</v>
      </c>
      <c r="J22" s="30">
        <f t="shared" si="7"/>
        <v>4348.49</v>
      </c>
      <c r="K22" s="30">
        <f t="shared" si="5"/>
        <v>405411.17</v>
      </c>
      <c r="L22"/>
      <c r="M22"/>
      <c r="N22"/>
    </row>
    <row r="23" spans="1:14" ht="16.5" customHeight="1">
      <c r="A23" s="18" t="s">
        <v>26</v>
      </c>
      <c r="B23" s="30">
        <v>21329.41</v>
      </c>
      <c r="C23" s="30">
        <v>25865.73</v>
      </c>
      <c r="D23" s="30">
        <v>30860.07</v>
      </c>
      <c r="E23" s="30">
        <v>18879.99</v>
      </c>
      <c r="F23" s="30">
        <v>20641.96</v>
      </c>
      <c r="G23" s="30">
        <v>16193.51</v>
      </c>
      <c r="H23" s="30">
        <v>22080.39</v>
      </c>
      <c r="I23" s="30">
        <v>36038.91</v>
      </c>
      <c r="J23" s="30">
        <v>10535.91</v>
      </c>
      <c r="K23" s="30">
        <f t="shared" si="5"/>
        <v>202425.88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1184.5</v>
      </c>
      <c r="C26" s="30">
        <v>1060.67</v>
      </c>
      <c r="D26" s="30">
        <v>1615.23</v>
      </c>
      <c r="E26" s="30">
        <v>810.31</v>
      </c>
      <c r="F26" s="30">
        <v>1047.21</v>
      </c>
      <c r="G26" s="30">
        <v>1214.12</v>
      </c>
      <c r="H26" s="30">
        <v>1079.51</v>
      </c>
      <c r="I26" s="30">
        <v>1383.71</v>
      </c>
      <c r="J26" s="30">
        <v>352.66</v>
      </c>
      <c r="K26" s="30">
        <f t="shared" si="5"/>
        <v>9747.92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985.52</v>
      </c>
      <c r="J28" s="30">
        <v>311.89</v>
      </c>
      <c r="K28" s="30">
        <f t="shared" si="5"/>
        <v>6517.37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-38138.98</v>
      </c>
      <c r="C31" s="30">
        <f t="shared" si="8"/>
        <v>-34915.979999999996</v>
      </c>
      <c r="D31" s="30">
        <f t="shared" si="8"/>
        <v>-537721.43</v>
      </c>
      <c r="E31" s="30">
        <f t="shared" si="8"/>
        <v>-24292.62</v>
      </c>
      <c r="F31" s="30">
        <f t="shared" si="8"/>
        <v>-31136.33</v>
      </c>
      <c r="G31" s="30">
        <f t="shared" si="8"/>
        <v>-23000.440000000002</v>
      </c>
      <c r="H31" s="30">
        <f t="shared" si="8"/>
        <v>-380865.97000000003</v>
      </c>
      <c r="I31" s="30">
        <f t="shared" si="8"/>
        <v>-44095.52</v>
      </c>
      <c r="J31" s="30">
        <f t="shared" si="8"/>
        <v>-14033.39</v>
      </c>
      <c r="K31" s="30">
        <f aca="true" t="shared" si="9" ref="K31:K39">SUM(B31:J31)</f>
        <v>-1128200.66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-31552.4</v>
      </c>
      <c r="C32" s="30">
        <f t="shared" si="10"/>
        <v>-29018</v>
      </c>
      <c r="D32" s="30">
        <f t="shared" si="10"/>
        <v>-37611.2</v>
      </c>
      <c r="E32" s="30">
        <f t="shared" si="10"/>
        <v>-19786.8</v>
      </c>
      <c r="F32" s="30">
        <f t="shared" si="10"/>
        <v>-25313.2</v>
      </c>
      <c r="G32" s="30">
        <f t="shared" si="10"/>
        <v>-16249.2</v>
      </c>
      <c r="H32" s="30">
        <f t="shared" si="10"/>
        <v>-14863.2</v>
      </c>
      <c r="I32" s="30">
        <f t="shared" si="10"/>
        <v>-36401.2</v>
      </c>
      <c r="J32" s="30">
        <f t="shared" si="10"/>
        <v>-5376.8</v>
      </c>
      <c r="K32" s="30">
        <f t="shared" si="9"/>
        <v>-216172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-31552.4</v>
      </c>
      <c r="C33" s="30">
        <f t="shared" si="11"/>
        <v>-29018</v>
      </c>
      <c r="D33" s="30">
        <f t="shared" si="11"/>
        <v>-37611.2</v>
      </c>
      <c r="E33" s="30">
        <f t="shared" si="11"/>
        <v>-19786.8</v>
      </c>
      <c r="F33" s="30">
        <f t="shared" si="11"/>
        <v>-25313.2</v>
      </c>
      <c r="G33" s="30">
        <f t="shared" si="11"/>
        <v>-16249.2</v>
      </c>
      <c r="H33" s="30">
        <f t="shared" si="11"/>
        <v>-14863.2</v>
      </c>
      <c r="I33" s="30">
        <f t="shared" si="11"/>
        <v>-36401.2</v>
      </c>
      <c r="J33" s="30">
        <f t="shared" si="11"/>
        <v>-5376.8</v>
      </c>
      <c r="K33" s="30">
        <f t="shared" si="9"/>
        <v>-216172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-6586.58</v>
      </c>
      <c r="C37" s="27">
        <f t="shared" si="12"/>
        <v>-5897.98</v>
      </c>
      <c r="D37" s="27">
        <f t="shared" si="12"/>
        <v>-500110.23000000004</v>
      </c>
      <c r="E37" s="27">
        <f t="shared" si="12"/>
        <v>-4505.82</v>
      </c>
      <c r="F37" s="27">
        <f t="shared" si="12"/>
        <v>-5823.13</v>
      </c>
      <c r="G37" s="27">
        <f t="shared" si="12"/>
        <v>-6751.24</v>
      </c>
      <c r="H37" s="27">
        <f t="shared" si="12"/>
        <v>-366002.77</v>
      </c>
      <c r="I37" s="27">
        <f t="shared" si="12"/>
        <v>-7694.32</v>
      </c>
      <c r="J37" s="27">
        <f t="shared" si="12"/>
        <v>-8656.59</v>
      </c>
      <c r="K37" s="30">
        <f t="shared" si="9"/>
        <v>-912028.66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-468000</v>
      </c>
      <c r="E46" s="17">
        <v>0</v>
      </c>
      <c r="F46" s="17">
        <v>0</v>
      </c>
      <c r="G46" s="17">
        <v>0</v>
      </c>
      <c r="H46" s="17">
        <v>-360000</v>
      </c>
      <c r="I46" s="17">
        <v>0</v>
      </c>
      <c r="J46" s="17">
        <v>0</v>
      </c>
      <c r="K46" s="30">
        <f t="shared" si="13"/>
        <v>-828000</v>
      </c>
      <c r="L46" s="24"/>
      <c r="M46"/>
      <c r="N46"/>
    </row>
    <row r="47" spans="1:14" s="23" customFormat="1" ht="16.5" customHeight="1">
      <c r="A47" s="25" t="s">
        <v>10</v>
      </c>
      <c r="B47" s="17">
        <v>-6586.58</v>
      </c>
      <c r="C47" s="17">
        <v>-5897.98</v>
      </c>
      <c r="D47" s="17">
        <v>-8981.7</v>
      </c>
      <c r="E47" s="17">
        <v>-4505.82</v>
      </c>
      <c r="F47" s="17">
        <v>-5823.13</v>
      </c>
      <c r="G47" s="17">
        <v>-6751.24</v>
      </c>
      <c r="H47" s="17">
        <v>-6002.77</v>
      </c>
      <c r="I47" s="17">
        <v>-7694.32</v>
      </c>
      <c r="J47" s="17">
        <v>-1961</v>
      </c>
      <c r="K47" s="30">
        <f t="shared" si="13"/>
        <v>-54204.54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-38053.73</v>
      </c>
      <c r="C51" s="30">
        <v>-35712.29</v>
      </c>
      <c r="D51" s="30">
        <v>-56845.66</v>
      </c>
      <c r="E51" s="30">
        <v>-35555.16</v>
      </c>
      <c r="F51" s="30">
        <v>-30983.49</v>
      </c>
      <c r="G51" s="30">
        <v>-27704.68</v>
      </c>
      <c r="H51" s="30">
        <v>-21178.64</v>
      </c>
      <c r="I51" s="30">
        <v>-30778.66</v>
      </c>
      <c r="J51" s="30">
        <v>-6513.32</v>
      </c>
      <c r="K51" s="30">
        <f t="shared" si="13"/>
        <v>-283325.63</v>
      </c>
      <c r="L51" s="59"/>
      <c r="M51" s="59"/>
      <c r="N51" s="59"/>
    </row>
    <row r="52" spans="1:14" ht="16.5" customHeight="1">
      <c r="A52" s="25" t="s">
        <v>76</v>
      </c>
      <c r="B52" s="30">
        <v>38053.73</v>
      </c>
      <c r="C52" s="30">
        <v>35712.29</v>
      </c>
      <c r="D52" s="30">
        <v>56845.66</v>
      </c>
      <c r="E52" s="30">
        <v>35555.16</v>
      </c>
      <c r="F52" s="30">
        <v>30983.49</v>
      </c>
      <c r="G52" s="30">
        <v>27704.68</v>
      </c>
      <c r="H52" s="30">
        <v>21178.64</v>
      </c>
      <c r="I52" s="30">
        <v>30778.66</v>
      </c>
      <c r="J52" s="30">
        <v>6513.32</v>
      </c>
      <c r="K52" s="30">
        <f t="shared" si="13"/>
        <v>283325.63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465961.27</v>
      </c>
      <c r="C54" s="27">
        <f t="shared" si="15"/>
        <v>416356.69999999995</v>
      </c>
      <c r="D54" s="27">
        <f t="shared" si="15"/>
        <v>148906.0499999998</v>
      </c>
      <c r="E54" s="27">
        <f t="shared" si="15"/>
        <v>320548.09</v>
      </c>
      <c r="F54" s="27">
        <f t="shared" si="15"/>
        <v>413707.23000000004</v>
      </c>
      <c r="G54" s="27">
        <f t="shared" si="15"/>
        <v>493512.93000000005</v>
      </c>
      <c r="H54" s="27">
        <f t="shared" si="15"/>
        <v>78031.40000000002</v>
      </c>
      <c r="I54" s="27">
        <f t="shared" si="15"/>
        <v>544638.65</v>
      </c>
      <c r="J54" s="27">
        <f t="shared" si="15"/>
        <v>135499.97000000003</v>
      </c>
      <c r="K54" s="20">
        <f>SUM(B54:J54)</f>
        <v>3017162.29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465961.27</v>
      </c>
      <c r="C60" s="10">
        <f t="shared" si="17"/>
        <v>416356.696143212</v>
      </c>
      <c r="D60" s="10">
        <f t="shared" si="17"/>
        <v>148906.05346853513</v>
      </c>
      <c r="E60" s="10">
        <f t="shared" si="17"/>
        <v>320548.09106840426</v>
      </c>
      <c r="F60" s="10">
        <f t="shared" si="17"/>
        <v>413707.23461566376</v>
      </c>
      <c r="G60" s="10">
        <f t="shared" si="17"/>
        <v>493512.93369881704</v>
      </c>
      <c r="H60" s="10">
        <f t="shared" si="17"/>
        <v>78031.40237270111</v>
      </c>
      <c r="I60" s="10">
        <f>SUM(I61:I73)</f>
        <v>544638.65</v>
      </c>
      <c r="J60" s="10">
        <f t="shared" si="17"/>
        <v>135499.96975355264</v>
      </c>
      <c r="K60" s="5">
        <f>SUM(K61:K73)</f>
        <v>3017162.301120886</v>
      </c>
      <c r="L60" s="9"/>
    </row>
    <row r="61" spans="1:12" ht="16.5" customHeight="1">
      <c r="A61" s="7" t="s">
        <v>57</v>
      </c>
      <c r="B61" s="8">
        <v>407296.75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407296.75</v>
      </c>
      <c r="L61"/>
    </row>
    <row r="62" spans="1:12" ht="16.5" customHeight="1">
      <c r="A62" s="7" t="s">
        <v>58</v>
      </c>
      <c r="B62" s="8">
        <v>58664.52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58664.52</v>
      </c>
      <c r="L62"/>
    </row>
    <row r="63" spans="1:12" ht="16.5" customHeight="1">
      <c r="A63" s="7" t="s">
        <v>4</v>
      </c>
      <c r="B63" s="6">
        <v>0</v>
      </c>
      <c r="C63" s="8">
        <v>416356.696143212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416356.696143212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148906.05346853513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148906.05346853513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320548.09106840426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320548.09106840426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413707.23461566376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413707.23461566376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493512.93369881704</v>
      </c>
      <c r="H67" s="6">
        <v>0</v>
      </c>
      <c r="I67" s="6">
        <v>0</v>
      </c>
      <c r="J67" s="6">
        <v>0</v>
      </c>
      <c r="K67" s="5">
        <f t="shared" si="18"/>
        <v>493512.93369881704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78031.40237270111</v>
      </c>
      <c r="I68" s="6">
        <v>0</v>
      </c>
      <c r="J68" s="6">
        <v>0</v>
      </c>
      <c r="K68" s="5">
        <f t="shared" si="18"/>
        <v>78031.40237270111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193945.82</v>
      </c>
      <c r="J70" s="6">
        <v>0</v>
      </c>
      <c r="K70" s="5">
        <f t="shared" si="18"/>
        <v>193945.82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350692.83</v>
      </c>
      <c r="J71" s="6">
        <v>0</v>
      </c>
      <c r="K71" s="5">
        <f t="shared" si="18"/>
        <v>350692.83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135499.96975355264</v>
      </c>
      <c r="K72" s="5">
        <f t="shared" si="18"/>
        <v>135499.96975355264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2023-01-16T19:09:09Z</dcterms:modified>
  <cp:category/>
  <cp:version/>
  <cp:contentType/>
  <cp:contentStatus/>
</cp:coreProperties>
</file>