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<sst xmlns="http://schemas.openxmlformats.org/spreadsheetml/2006/main" count="83" uniqueCount="82">
  <si>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</si>
  <si>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</si>
  <si>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</si>
  <si>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</si>
  <si>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</si>
  <si>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</si>
  <si>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</si>
  <si>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</si>
  <si>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</si>
  <si>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</si>
  <si>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</si>
  <si>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</si>
  <si>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</si>
  <si>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</si>
  <si>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</si>
  <si>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</si>
  <si>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</si>
  <si>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</si>
  <si>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</si>
  <si>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</si>
  <si>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</si>
  <si>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</si>
  <si>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</si>
  <si>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</si>
  <si>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</si>
  <si>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</si>
  <si>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</si>
  <si>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</si>
  <si>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</si>
  <si>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</si>
  <si>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</si>
  <si>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</si>
  <si>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</si>
  <si>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</si>
  <si>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</si>
  <si>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</si>
  <si>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</si>
  <si>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</si>
  <si>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</si>
  <si>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</si>
  <si>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</si>
  <si>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</si>
  <si>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</si>
  <si>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</si>
  <si>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</si>
  <si>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</si>
  <si>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</si>
  <si>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</si>
  <si>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</si>
  <si>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</si>
  <si>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</si>
  <si>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</si>
  <si>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</si>
  <si>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</si>
  <si>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</si>
  <si>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</si>
  <si>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</si>
  <si>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</si>
  <si>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</si>
  <si>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</si>
  <si>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</si>
  <si>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</si>
  <si>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</si>
  <si>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</si>
  <si>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</si>
  <si>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</si>
  <si>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</si>
  <si>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</si>
  <si>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</si>
  <si>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</si>
  <si>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</si>
  <si>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</si>
  <si>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</si>
  <si>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</si>
  <si>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</si>
  <si>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</si>
  <si>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</si>
  <si>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OPERAÇÃO 23/11/22 - VENCIMENTO 30/11/22</t>
  </si>
  <si>
    <t>5.3. Revisão de Remuneração pelo Transporte Coletivo ¹</t>
  </si>
  <si>
    <t>¹ Revisão de remuneração da rede da madrugada, dos equipamentos embarcados e do ARLA, mês de out/22.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</si>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</sst>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7" sqref="A27:A2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339815</v>
      </c>
      <c r="C7" s="46">
        <f aca="true" t="shared" si="0" ref="C7:J7">+C8+C11</f>
        <v>277524</v>
      </c>
      <c r="D7" s="46">
        <f t="shared" si="0"/>
        <v>340165</v>
      </c>
      <c r="E7" s="46">
        <f t="shared" si="0"/>
        <v>189399</v>
      </c>
      <c r="F7" s="46">
        <f t="shared" si="0"/>
        <v>236728</v>
      </c>
      <c r="G7" s="46">
        <f t="shared" si="0"/>
        <v>228548</v>
      </c>
      <c r="H7" s="46">
        <f t="shared" si="0"/>
        <v>264758</v>
      </c>
      <c r="I7" s="46">
        <f t="shared" si="0"/>
        <v>380492</v>
      </c>
      <c r="J7" s="46">
        <f t="shared" si="0"/>
        <v>124105</v>
      </c>
      <c r="K7" s="38">
        <f aca="true" t="shared" si="1" ref="K7:K13">SUM(B7:J7)</f>
        <v>2381534</v>
      </c>
      <c r="L7" s="45"/>
      <c r="M7"/>
      <c r="N7"/>
    </row>
    <row r="8" spans="1:14" ht="16.5" customHeight="1">
      <c r="A8" s="43" t="s">
        <v>32</v>
      </c>
      <c r="B8" s="44">
        <f aca="true" t="shared" si="2" ref="B8:J8">+B9+B10</f>
        <v>17881</v>
      </c>
      <c r="C8" s="44">
        <f t="shared" si="2"/>
        <v>18193</v>
      </c>
      <c r="D8" s="44">
        <f t="shared" si="2"/>
        <v>17447</v>
      </c>
      <c r="E8" s="44">
        <f t="shared" si="2"/>
        <v>12200</v>
      </c>
      <c r="F8" s="44">
        <f t="shared" si="2"/>
        <v>12934</v>
      </c>
      <c r="G8" s="44">
        <f t="shared" si="2"/>
        <v>6546</v>
      </c>
      <c r="H8" s="44">
        <f t="shared" si="2"/>
        <v>5904</v>
      </c>
      <c r="I8" s="44">
        <f t="shared" si="2"/>
        <v>18827</v>
      </c>
      <c r="J8" s="44">
        <f t="shared" si="2"/>
        <v>4088</v>
      </c>
      <c r="K8" s="38">
        <f t="shared" si="1"/>
        <v>114020</v>
      </c>
      <c r="L8"/>
      <c r="M8"/>
      <c r="N8"/>
    </row>
    <row r="9" spans="1:14" ht="16.5" customHeight="1">
      <c r="A9" s="22" t="s">
        <v>31</v>
      </c>
      <c r="B9" s="44">
        <v>17809</v>
      </c>
      <c r="C9" s="44">
        <v>18181</v>
      </c>
      <c r="D9" s="44">
        <v>17442</v>
      </c>
      <c r="E9" s="44">
        <v>12028</v>
      </c>
      <c r="F9" s="44">
        <v>12919</v>
      </c>
      <c r="G9" s="44">
        <v>6541</v>
      </c>
      <c r="H9" s="44">
        <v>5904</v>
      </c>
      <c r="I9" s="44">
        <v>18751</v>
      </c>
      <c r="J9" s="44">
        <v>4088</v>
      </c>
      <c r="K9" s="38">
        <f t="shared" si="1"/>
        <v>113663</v>
      </c>
      <c r="L9"/>
      <c r="M9"/>
      <c r="N9"/>
    </row>
    <row r="10" spans="1:14" ht="16.5" customHeight="1">
      <c r="A10" s="22" t="s">
        <v>30</v>
      </c>
      <c r="B10" s="44">
        <v>72</v>
      </c>
      <c r="C10" s="44">
        <v>12</v>
      </c>
      <c r="D10" s="44">
        <v>5</v>
      </c>
      <c r="E10" s="44">
        <v>172</v>
      </c>
      <c r="F10" s="44">
        <v>15</v>
      </c>
      <c r="G10" s="44">
        <v>5</v>
      </c>
      <c r="H10" s="44">
        <v>0</v>
      </c>
      <c r="I10" s="44">
        <v>76</v>
      </c>
      <c r="J10" s="44">
        <v>0</v>
      </c>
      <c r="K10" s="38">
        <f t="shared" si="1"/>
        <v>357</v>
      </c>
      <c r="L10"/>
      <c r="M10"/>
      <c r="N10"/>
    </row>
    <row r="11" spans="1:14" ht="16.5" customHeight="1">
      <c r="A11" s="43" t="s">
        <v>67</v>
      </c>
      <c r="B11" s="42">
        <v>321934</v>
      </c>
      <c r="C11" s="42">
        <v>259331</v>
      </c>
      <c r="D11" s="42">
        <v>322718</v>
      </c>
      <c r="E11" s="42">
        <v>177199</v>
      </c>
      <c r="F11" s="42">
        <v>223794</v>
      </c>
      <c r="G11" s="42">
        <v>222002</v>
      </c>
      <c r="H11" s="42">
        <v>258854</v>
      </c>
      <c r="I11" s="42">
        <v>361665</v>
      </c>
      <c r="J11" s="42">
        <v>120017</v>
      </c>
      <c r="K11" s="38">
        <f t="shared" si="1"/>
        <v>2267514</v>
      </c>
      <c r="L11" s="59"/>
      <c r="M11" s="59"/>
      <c r="N11" s="59"/>
    </row>
    <row r="12" spans="1:14" ht="16.5" customHeight="1">
      <c r="A12" s="22" t="s">
        <v>68</v>
      </c>
      <c r="B12" s="42">
        <v>19775</v>
      </c>
      <c r="C12" s="42">
        <v>17866</v>
      </c>
      <c r="D12" s="42">
        <v>21740</v>
      </c>
      <c r="E12" s="42">
        <v>14983</v>
      </c>
      <c r="F12" s="42">
        <v>11992</v>
      </c>
      <c r="G12" s="42">
        <v>11337</v>
      </c>
      <c r="H12" s="42">
        <v>10771</v>
      </c>
      <c r="I12" s="42">
        <v>17368</v>
      </c>
      <c r="J12" s="42">
        <v>4916</v>
      </c>
      <c r="K12" s="38">
        <f t="shared" si="1"/>
        <v>130748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302159</v>
      </c>
      <c r="C13" s="42">
        <f>+C11-C12</f>
        <v>241465</v>
      </c>
      <c r="D13" s="42">
        <f>+D11-D12</f>
        <v>300978</v>
      </c>
      <c r="E13" s="42">
        <f aca="true" t="shared" si="3" ref="E13:J13">+E11-E12</f>
        <v>162216</v>
      </c>
      <c r="F13" s="42">
        <f t="shared" si="3"/>
        <v>211802</v>
      </c>
      <c r="G13" s="42">
        <f t="shared" si="3"/>
        <v>210665</v>
      </c>
      <c r="H13" s="42">
        <f t="shared" si="3"/>
        <v>248083</v>
      </c>
      <c r="I13" s="42">
        <f t="shared" si="3"/>
        <v>344297</v>
      </c>
      <c r="J13" s="42">
        <f t="shared" si="3"/>
        <v>115101</v>
      </c>
      <c r="K13" s="38">
        <f t="shared" si="1"/>
        <v>2136766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1.113793481093159</v>
      </c>
      <c r="C18" s="39">
        <v>1.171045112690826</v>
      </c>
      <c r="D18" s="39">
        <v>1.065525708045604</v>
      </c>
      <c r="E18" s="39">
        <v>1.354179920255062</v>
      </c>
      <c r="F18" s="39">
        <v>1.028924288971509</v>
      </c>
      <c r="G18" s="39">
        <v>1.154400530719714</v>
      </c>
      <c r="H18" s="39">
        <v>1.133153131513525</v>
      </c>
      <c r="I18" s="39">
        <v>1.083791150666485</v>
      </c>
      <c r="J18" s="39">
        <v>1.047019346624503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1755550.78</v>
      </c>
      <c r="C20" s="36">
        <f aca="true" t="shared" si="4" ref="C20:J20">SUM(C21:C28)</f>
        <v>1661371.7899999998</v>
      </c>
      <c r="D20" s="36">
        <f t="shared" si="4"/>
        <v>2047589.7199999997</v>
      </c>
      <c r="E20" s="36">
        <f t="shared" si="4"/>
        <v>1261174</v>
      </c>
      <c r="F20" s="36">
        <f t="shared" si="4"/>
        <v>1269593.7</v>
      </c>
      <c r="G20" s="36">
        <f t="shared" si="4"/>
        <v>1382250.12</v>
      </c>
      <c r="H20" s="36">
        <f t="shared" si="4"/>
        <v>1261346.0799999998</v>
      </c>
      <c r="I20" s="36">
        <f t="shared" si="4"/>
        <v>1766964.66</v>
      </c>
      <c r="J20" s="36">
        <f t="shared" si="4"/>
        <v>616116.77</v>
      </c>
      <c r="K20" s="36">
        <f aca="true" t="shared" si="5" ref="K20:K28">SUM(B20:J20)</f>
        <v>13021957.62</v>
      </c>
      <c r="L20"/>
      <c r="M20"/>
      <c r="N20"/>
    </row>
    <row r="21" spans="1:14" ht="16.5" customHeight="1">
      <c r="A21" s="35" t="s">
        <v>27</v>
      </c>
      <c r="B21" s="58">
        <f>ROUND((B15+B16)*B7,2)</f>
        <v>1526143.15</v>
      </c>
      <c r="C21" s="58">
        <f>ROUND((C15+C16)*C7,2)</f>
        <v>1369275.66</v>
      </c>
      <c r="D21" s="58">
        <f aca="true" t="shared" si="6" ref="D21:J21">ROUND((D15+D16)*D7,2)</f>
        <v>1860532.47</v>
      </c>
      <c r="E21" s="58">
        <f t="shared" si="6"/>
        <v>900668</v>
      </c>
      <c r="F21" s="58">
        <f t="shared" si="6"/>
        <v>1191309.99</v>
      </c>
      <c r="G21" s="58">
        <f t="shared" si="6"/>
        <v>1161800.9</v>
      </c>
      <c r="H21" s="58">
        <f t="shared" si="6"/>
        <v>1071608.01</v>
      </c>
      <c r="I21" s="58">
        <f t="shared" si="6"/>
        <v>1555641.54</v>
      </c>
      <c r="J21" s="58">
        <f t="shared" si="6"/>
        <v>574134.55</v>
      </c>
      <c r="K21" s="30">
        <f t="shared" si="5"/>
        <v>11211114.27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173665.14</v>
      </c>
      <c r="C22" s="30">
        <f t="shared" si="7"/>
        <v>234207.91</v>
      </c>
      <c r="D22" s="30">
        <f t="shared" si="7"/>
        <v>121912.71</v>
      </c>
      <c r="E22" s="30">
        <f t="shared" si="7"/>
        <v>318998.52</v>
      </c>
      <c r="F22" s="30">
        <f t="shared" si="7"/>
        <v>34457.79</v>
      </c>
      <c r="G22" s="30">
        <f t="shared" si="7"/>
        <v>179382.68</v>
      </c>
      <c r="H22" s="30">
        <f t="shared" si="7"/>
        <v>142687.96</v>
      </c>
      <c r="I22" s="30">
        <f t="shared" si="7"/>
        <v>130348.99</v>
      </c>
      <c r="J22" s="30">
        <f t="shared" si="7"/>
        <v>26995.43</v>
      </c>
      <c r="K22" s="30">
        <f t="shared" si="5"/>
        <v>1362657.13</v>
      </c>
      <c r="L22"/>
      <c r="M22"/>
      <c r="N22"/>
    </row>
    <row r="23" spans="1:14" ht="16.5" customHeight="1">
      <c r="A23" s="18" t="s">
        <v>25</v>
      </c>
      <c r="B23" s="30">
        <v>51345.19</v>
      </c>
      <c r="C23" s="30">
        <v>51902.29</v>
      </c>
      <c r="D23" s="30">
        <v>56847.45</v>
      </c>
      <c r="E23" s="30">
        <v>36174.17</v>
      </c>
      <c r="F23" s="30">
        <v>40218.93</v>
      </c>
      <c r="G23" s="30">
        <v>37287.12</v>
      </c>
      <c r="H23" s="30">
        <v>41571.21</v>
      </c>
      <c r="I23" s="30">
        <v>74731.87</v>
      </c>
      <c r="J23" s="30">
        <v>19131.46</v>
      </c>
      <c r="K23" s="30">
        <f t="shared" si="5"/>
        <v>409209.69</v>
      </c>
      <c r="L23"/>
      <c r="M23"/>
      <c r="N23"/>
    </row>
    <row r="24" spans="1:14" ht="16.5" customHeight="1">
      <c r="A24" s="18" t="s">
        <v>24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-6839.75</v>
      </c>
      <c r="K25" s="30">
        <f t="shared" si="5"/>
        <v>-6839.75</v>
      </c>
      <c r="L25"/>
      <c r="M25"/>
      <c r="N25"/>
    </row>
    <row r="26" spans="1:14" ht="16.5" customHeight="1">
      <c r="A26" s="18" t="s">
        <v>71</v>
      </c>
      <c r="B26" s="30">
        <v>1370.25</v>
      </c>
      <c r="C26" s="30">
        <v>1294.88</v>
      </c>
      <c r="D26" s="30">
        <v>1596.39</v>
      </c>
      <c r="E26" s="30">
        <v>982.6</v>
      </c>
      <c r="F26" s="30">
        <v>990.67</v>
      </c>
      <c r="G26" s="30">
        <v>1076.82</v>
      </c>
      <c r="H26" s="30">
        <v>982.6</v>
      </c>
      <c r="I26" s="30">
        <v>1378.33</v>
      </c>
      <c r="J26" s="30">
        <v>479.19</v>
      </c>
      <c r="K26" s="30">
        <f t="shared" si="5"/>
        <v>10151.730000000001</v>
      </c>
      <c r="L26" s="59"/>
      <c r="M26" s="59"/>
      <c r="N26" s="59"/>
    </row>
    <row r="27" spans="1:14" ht="16.5" customHeight="1">
      <c r="A27" s="18" t="s">
        <v>80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81</v>
      </c>
      <c r="B28" s="30">
        <v>888.56</v>
      </c>
      <c r="C28" s="30">
        <v>817.04</v>
      </c>
      <c r="D28" s="30">
        <v>984.92</v>
      </c>
      <c r="E28" s="30">
        <v>570.37</v>
      </c>
      <c r="F28" s="30">
        <v>595.39</v>
      </c>
      <c r="G28" s="30">
        <v>677.27</v>
      </c>
      <c r="H28" s="30">
        <v>686.41</v>
      </c>
      <c r="I28" s="30">
        <v>985.52</v>
      </c>
      <c r="J28" s="30">
        <v>311.89</v>
      </c>
      <c r="K28" s="30">
        <f t="shared" si="5"/>
        <v>6517.37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130490.53999999998</v>
      </c>
      <c r="C31" s="30">
        <f t="shared" si="8"/>
        <v>27610.33</v>
      </c>
      <c r="D31" s="30">
        <f t="shared" si="8"/>
        <v>139838.41999999995</v>
      </c>
      <c r="E31" s="30">
        <f t="shared" si="8"/>
        <v>233703.11000000002</v>
      </c>
      <c r="F31" s="30">
        <f t="shared" si="8"/>
        <v>105467.68</v>
      </c>
      <c r="G31" s="30">
        <f t="shared" si="8"/>
        <v>1625.7200000000012</v>
      </c>
      <c r="H31" s="30">
        <f t="shared" si="8"/>
        <v>12596.04</v>
      </c>
      <c r="I31" s="30">
        <f t="shared" si="8"/>
        <v>53617.21999999999</v>
      </c>
      <c r="J31" s="30">
        <f t="shared" si="8"/>
        <v>34727.29000000001</v>
      </c>
      <c r="K31" s="30">
        <f aca="true" t="shared" si="9" ref="K31:K39">SUM(B31:J31)</f>
        <v>739676.3499999999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-136023.03</v>
      </c>
      <c r="C32" s="30">
        <f t="shared" si="10"/>
        <v>-85704.4</v>
      </c>
      <c r="D32" s="30">
        <f t="shared" si="10"/>
        <v>-94025.5</v>
      </c>
      <c r="E32" s="30">
        <f t="shared" si="10"/>
        <v>-112970.4</v>
      </c>
      <c r="F32" s="30">
        <f t="shared" si="10"/>
        <v>-56843.6</v>
      </c>
      <c r="G32" s="30">
        <f t="shared" si="10"/>
        <v>-108774.56</v>
      </c>
      <c r="H32" s="30">
        <f t="shared" si="10"/>
        <v>-38526.17</v>
      </c>
      <c r="I32" s="30">
        <f t="shared" si="10"/>
        <v>-102087.2</v>
      </c>
      <c r="J32" s="30">
        <f t="shared" si="10"/>
        <v>-24028.57</v>
      </c>
      <c r="K32" s="30">
        <f t="shared" si="9"/>
        <v>-758983.4299999999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-78359.6</v>
      </c>
      <c r="C33" s="30">
        <f t="shared" si="11"/>
        <v>-79996.4</v>
      </c>
      <c r="D33" s="30">
        <f t="shared" si="11"/>
        <v>-76744.8</v>
      </c>
      <c r="E33" s="30">
        <f t="shared" si="11"/>
        <v>-52923.2</v>
      </c>
      <c r="F33" s="30">
        <f t="shared" si="11"/>
        <v>-56843.6</v>
      </c>
      <c r="G33" s="30">
        <f t="shared" si="11"/>
        <v>-28780.4</v>
      </c>
      <c r="H33" s="30">
        <f t="shared" si="11"/>
        <v>-25977.6</v>
      </c>
      <c r="I33" s="30">
        <f t="shared" si="11"/>
        <v>-82504.4</v>
      </c>
      <c r="J33" s="30">
        <f t="shared" si="11"/>
        <v>-17987.2</v>
      </c>
      <c r="K33" s="30">
        <f t="shared" si="9"/>
        <v>-500117.2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-57663.43</v>
      </c>
      <c r="C36" s="30">
        <v>-5708</v>
      </c>
      <c r="D36" s="30">
        <v>-17280.7</v>
      </c>
      <c r="E36" s="30">
        <v>-60047.2</v>
      </c>
      <c r="F36" s="26">
        <v>0</v>
      </c>
      <c r="G36" s="30">
        <v>-79994.16</v>
      </c>
      <c r="H36" s="30">
        <v>-12548.57</v>
      </c>
      <c r="I36" s="30">
        <v>-19582.8</v>
      </c>
      <c r="J36" s="30">
        <v>-6041.37</v>
      </c>
      <c r="K36" s="30">
        <f t="shared" si="9"/>
        <v>-258866.23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-7619.47</v>
      </c>
      <c r="C37" s="27">
        <f t="shared" si="12"/>
        <v>-7200.33</v>
      </c>
      <c r="D37" s="27">
        <f t="shared" si="12"/>
        <v>-32005.440000000028</v>
      </c>
      <c r="E37" s="27">
        <f t="shared" si="12"/>
        <v>-5463.87</v>
      </c>
      <c r="F37" s="27">
        <f t="shared" si="12"/>
        <v>-5508.78</v>
      </c>
      <c r="G37" s="27">
        <f t="shared" si="12"/>
        <v>-5987.8</v>
      </c>
      <c r="H37" s="27">
        <f t="shared" si="12"/>
        <v>-5463.87</v>
      </c>
      <c r="I37" s="27">
        <f t="shared" si="12"/>
        <v>-7664.38</v>
      </c>
      <c r="J37" s="27">
        <f t="shared" si="12"/>
        <v>-9360.16</v>
      </c>
      <c r="K37" s="30">
        <f t="shared" si="9"/>
        <v>-86274.10000000003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1566000</v>
      </c>
      <c r="E45" s="17">
        <v>0</v>
      </c>
      <c r="F45" s="17">
        <v>0</v>
      </c>
      <c r="G45" s="17">
        <v>0</v>
      </c>
      <c r="H45" s="17">
        <v>972000</v>
      </c>
      <c r="I45" s="17">
        <v>0</v>
      </c>
      <c r="J45" s="17">
        <v>0</v>
      </c>
      <c r="K45" s="30">
        <f aca="true" t="shared" si="13" ref="K45:K52">SUM(B45:J45)</f>
        <v>2538000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-1566000</v>
      </c>
      <c r="E46" s="17">
        <v>0</v>
      </c>
      <c r="F46" s="17">
        <v>0</v>
      </c>
      <c r="G46" s="17">
        <v>0</v>
      </c>
      <c r="H46" s="17">
        <v>-972000</v>
      </c>
      <c r="I46" s="17">
        <v>0</v>
      </c>
      <c r="J46" s="17">
        <v>0</v>
      </c>
      <c r="K46" s="30">
        <f t="shared" si="13"/>
        <v>-2538000</v>
      </c>
      <c r="L46" s="24"/>
      <c r="M46"/>
      <c r="N46"/>
    </row>
    <row r="47" spans="1:14" s="23" customFormat="1" ht="16.5" customHeight="1">
      <c r="A47" s="25" t="s">
        <v>9</v>
      </c>
      <c r="B47" s="17">
        <v>-7619.47</v>
      </c>
      <c r="C47" s="17">
        <v>-7200.33</v>
      </c>
      <c r="D47" s="17">
        <v>-8876.91</v>
      </c>
      <c r="E47" s="17">
        <v>-5463.87</v>
      </c>
      <c r="F47" s="17">
        <v>-5508.78</v>
      </c>
      <c r="G47" s="17">
        <v>-5987.8</v>
      </c>
      <c r="H47" s="17">
        <v>-5463.87</v>
      </c>
      <c r="I47" s="17">
        <v>-7664.38</v>
      </c>
      <c r="J47" s="17">
        <v>-2664.57</v>
      </c>
      <c r="K47" s="30">
        <f t="shared" si="13"/>
        <v>-56449.98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78</v>
      </c>
      <c r="B49" s="17">
        <v>274133.04</v>
      </c>
      <c r="C49" s="17">
        <v>120515.06</v>
      </c>
      <c r="D49" s="17">
        <v>265869.36</v>
      </c>
      <c r="E49" s="17">
        <v>352137.38</v>
      </c>
      <c r="F49" s="17">
        <v>167820.06</v>
      </c>
      <c r="G49" s="17">
        <v>116388.08</v>
      </c>
      <c r="H49" s="17">
        <v>56586.08</v>
      </c>
      <c r="I49" s="17">
        <v>163368.8</v>
      </c>
      <c r="J49" s="17">
        <v>68116.02</v>
      </c>
      <c r="K49" s="30">
        <f t="shared" si="13"/>
        <v>1584933.8800000001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-102161.61</v>
      </c>
      <c r="C51" s="30">
        <v>-106953.02</v>
      </c>
      <c r="D51" s="30">
        <v>-130861.76</v>
      </c>
      <c r="E51" s="30">
        <v>-99768.8</v>
      </c>
      <c r="F51" s="30">
        <v>-64314.3</v>
      </c>
      <c r="G51" s="30">
        <v>-68566.18</v>
      </c>
      <c r="H51" s="30">
        <v>-51314.12</v>
      </c>
      <c r="I51" s="30">
        <v>-80655.26</v>
      </c>
      <c r="J51" s="30">
        <v>-24405.48</v>
      </c>
      <c r="K51" s="30">
        <f t="shared" si="13"/>
        <v>-729000.5299999999</v>
      </c>
      <c r="L51" s="59"/>
      <c r="M51" s="59"/>
      <c r="N51" s="59"/>
    </row>
    <row r="52" spans="1:14" ht="16.5" customHeight="1">
      <c r="A52" s="25" t="s">
        <v>75</v>
      </c>
      <c r="B52" s="30">
        <v>102161.61</v>
      </c>
      <c r="C52" s="30">
        <v>106953.02</v>
      </c>
      <c r="D52" s="30">
        <v>130861.76</v>
      </c>
      <c r="E52" s="30">
        <v>99768.8</v>
      </c>
      <c r="F52" s="30">
        <v>64314.3</v>
      </c>
      <c r="G52" s="30">
        <v>68566.18</v>
      </c>
      <c r="H52" s="30">
        <v>51314.12</v>
      </c>
      <c r="I52" s="30">
        <v>80655.26</v>
      </c>
      <c r="J52" s="30">
        <v>24405.48</v>
      </c>
      <c r="K52" s="30">
        <f t="shared" si="13"/>
        <v>729000.5299999999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1886041.32</v>
      </c>
      <c r="C54" s="27">
        <f t="shared" si="15"/>
        <v>1688982.1199999999</v>
      </c>
      <c r="D54" s="27">
        <f t="shared" si="15"/>
        <v>2187428.1399999997</v>
      </c>
      <c r="E54" s="27">
        <f t="shared" si="15"/>
        <v>1494877.11</v>
      </c>
      <c r="F54" s="27">
        <f t="shared" si="15"/>
        <v>1375061.38</v>
      </c>
      <c r="G54" s="27">
        <f t="shared" si="15"/>
        <v>1383875.84</v>
      </c>
      <c r="H54" s="27">
        <f t="shared" si="15"/>
        <v>1273942.1199999999</v>
      </c>
      <c r="I54" s="27">
        <f t="shared" si="15"/>
        <v>1820581.88</v>
      </c>
      <c r="J54" s="27">
        <f t="shared" si="15"/>
        <v>650844.06</v>
      </c>
      <c r="K54" s="20">
        <f>SUM(B54:J54)</f>
        <v>13761633.97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1886041.32</v>
      </c>
      <c r="C60" s="10">
        <f t="shared" si="17"/>
        <v>1688982.1194451388</v>
      </c>
      <c r="D60" s="10">
        <f t="shared" si="17"/>
        <v>2187428.137353739</v>
      </c>
      <c r="E60" s="10">
        <f t="shared" si="17"/>
        <v>1494877.1103666942</v>
      </c>
      <c r="F60" s="10">
        <f t="shared" si="17"/>
        <v>1375061.384320216</v>
      </c>
      <c r="G60" s="10">
        <f t="shared" si="17"/>
        <v>1383875.8355277383</v>
      </c>
      <c r="H60" s="10">
        <f t="shared" si="17"/>
        <v>1273942.122271983</v>
      </c>
      <c r="I60" s="10">
        <f>SUM(I61:I73)</f>
        <v>1820581.88</v>
      </c>
      <c r="J60" s="10">
        <f t="shared" si="17"/>
        <v>650844.0614014851</v>
      </c>
      <c r="K60" s="5">
        <f>SUM(K61:K73)</f>
        <v>13761633.970686993</v>
      </c>
      <c r="L60" s="9"/>
    </row>
    <row r="61" spans="1:12" ht="16.5" customHeight="1">
      <c r="A61" s="7" t="s">
        <v>56</v>
      </c>
      <c r="B61" s="8">
        <v>1654732.59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1654732.59</v>
      </c>
      <c r="L61"/>
    </row>
    <row r="62" spans="1:12" ht="16.5" customHeight="1">
      <c r="A62" s="7" t="s">
        <v>57</v>
      </c>
      <c r="B62" s="8">
        <v>231308.73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231308.73</v>
      </c>
      <c r="L62"/>
    </row>
    <row r="63" spans="1:12" ht="16.5" customHeight="1">
      <c r="A63" s="7" t="s">
        <v>4</v>
      </c>
      <c r="B63" s="6">
        <v>0</v>
      </c>
      <c r="C63" s="8">
        <v>1688982.1194451388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1688982.1194451388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2187428.137353739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2187428.137353739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1494877.1103666942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1494877.1103666942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1375061.384320216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1375061.384320216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1383875.8355277383</v>
      </c>
      <c r="H67" s="6">
        <v>0</v>
      </c>
      <c r="I67" s="6">
        <v>0</v>
      </c>
      <c r="J67" s="6">
        <v>0</v>
      </c>
      <c r="K67" s="5">
        <f t="shared" si="18"/>
        <v>1383875.8355277383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1273942.122271983</v>
      </c>
      <c r="I68" s="6">
        <v>0</v>
      </c>
      <c r="J68" s="6">
        <v>0</v>
      </c>
      <c r="K68" s="5">
        <f t="shared" si="18"/>
        <v>1273942.122271983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683403.1799999999</v>
      </c>
      <c r="J70" s="6">
        <v>0</v>
      </c>
      <c r="K70" s="5">
        <f t="shared" si="18"/>
        <v>683403.1799999999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1137178.7</v>
      </c>
      <c r="J71" s="6">
        <v>0</v>
      </c>
      <c r="K71" s="5">
        <f t="shared" si="18"/>
        <v>1137178.7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650844.0614014851</v>
      </c>
      <c r="K72" s="5">
        <f t="shared" si="18"/>
        <v>650844.0614014851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>
      <c r="A75" s="57" t="s">
        <v>79</v>
      </c>
    </row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2023-01-16T19:06:57Z</dcterms:modified>
  <cp:category/>
  <cp:version/>
  <cp:contentType/>
  <cp:contentStatus/>
</cp:coreProperties>
</file>