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<sst xmlns="http://schemas.openxmlformats.org/spreadsheetml/2006/main" count="82" uniqueCount="81">
  <si>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</si>
  <si>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</si>
  <si>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</si>
  <si>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</si>
  <si>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</si>
  <si>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</si>
  <si>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</si>
  <si>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</si>
  <si>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</si>
  <si>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</si>
  <si>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</si>
  <si>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</si>
  <si>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</si>
  <si>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</si>
  <si>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</si>
  <si>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</si>
  <si>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</si>
  <si>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</si>
  <si>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</si>
  <si>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</si>
  <si>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</si>
  <si>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</si>
  <si>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</si>
  <si>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</si>
  <si>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</si>
  <si>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</si>
  <si>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</si>
  <si>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</si>
  <si>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</si>
  <si>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</si>
  <si>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</si>
  <si>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</si>
  <si>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</si>
  <si>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</si>
  <si>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</si>
  <si>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</si>
  <si>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</si>
  <si>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</si>
  <si>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</si>
  <si>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</si>
  <si>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</si>
  <si>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</si>
  <si>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</si>
  <si>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</si>
  <si>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</si>
  <si>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</si>
  <si>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</si>
  <si>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</si>
  <si>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</si>
  <si>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</si>
  <si>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</si>
  <si>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</si>
  <si>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</si>
  <si>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</si>
  <si>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</si>
  <si>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</si>
  <si>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</si>
  <si>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</si>
  <si>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</si>
  <si>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</si>
  <si>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</si>
  <si>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</si>
  <si>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</si>
  <si>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</si>
  <si>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</si>
  <si>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</si>
  <si>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</si>
  <si>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</si>
  <si>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</si>
  <si>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</si>
  <si>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</si>
  <si>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</si>
  <si>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</si>
  <si>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</si>
  <si>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</si>
  <si>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</si>
  <si>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</si>
  <si>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</si>
  <si>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18/11/22 - VENCIMENTO 25/11/22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</si>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</sst>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7" sqref="A27:A2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49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48</v>
      </c>
      <c r="B4" s="64" t="s">
        <v>47</v>
      </c>
      <c r="C4" s="65"/>
      <c r="D4" s="65"/>
      <c r="E4" s="65"/>
      <c r="F4" s="65"/>
      <c r="G4" s="65"/>
      <c r="H4" s="65"/>
      <c r="I4" s="65"/>
      <c r="J4" s="65"/>
      <c r="K4" s="63" t="s">
        <v>46</v>
      </c>
    </row>
    <row r="5" spans="1:11" ht="43.5" customHeight="1">
      <c r="A5" s="63"/>
      <c r="B5" s="48" t="s">
        <v>59</v>
      </c>
      <c r="C5" s="48" t="s">
        <v>45</v>
      </c>
      <c r="D5" s="49" t="s">
        <v>60</v>
      </c>
      <c r="E5" s="49" t="s">
        <v>61</v>
      </c>
      <c r="F5" s="49" t="s">
        <v>62</v>
      </c>
      <c r="G5" s="48" t="s">
        <v>63</v>
      </c>
      <c r="H5" s="49" t="s">
        <v>60</v>
      </c>
      <c r="I5" s="48" t="s">
        <v>44</v>
      </c>
      <c r="J5" s="48" t="s">
        <v>64</v>
      </c>
      <c r="K5" s="63"/>
    </row>
    <row r="6" spans="1:11" ht="18.75" customHeight="1">
      <c r="A6" s="63"/>
      <c r="B6" s="47" t="s">
        <v>43</v>
      </c>
      <c r="C6" s="47" t="s">
        <v>42</v>
      </c>
      <c r="D6" s="47" t="s">
        <v>41</v>
      </c>
      <c r="E6" s="47" t="s">
        <v>40</v>
      </c>
      <c r="F6" s="47" t="s">
        <v>39</v>
      </c>
      <c r="G6" s="47" t="s">
        <v>38</v>
      </c>
      <c r="H6" s="47" t="s">
        <v>37</v>
      </c>
      <c r="I6" s="47" t="s">
        <v>36</v>
      </c>
      <c r="J6" s="47" t="s">
        <v>35</v>
      </c>
      <c r="K6" s="63"/>
    </row>
    <row r="7" spans="1:14" ht="16.5" customHeight="1">
      <c r="A7" s="13" t="s">
        <v>34</v>
      </c>
      <c r="B7" s="46">
        <f>+B8+B11</f>
        <v>340232</v>
      </c>
      <c r="C7" s="46">
        <f aca="true" t="shared" si="0" ref="C7:J7">+C8+C11</f>
        <v>276920</v>
      </c>
      <c r="D7" s="46">
        <f t="shared" si="0"/>
        <v>348093</v>
      </c>
      <c r="E7" s="46">
        <f t="shared" si="0"/>
        <v>189153</v>
      </c>
      <c r="F7" s="46">
        <f t="shared" si="0"/>
        <v>236931</v>
      </c>
      <c r="G7" s="46">
        <f t="shared" si="0"/>
        <v>231326</v>
      </c>
      <c r="H7" s="46">
        <f t="shared" si="0"/>
        <v>270148</v>
      </c>
      <c r="I7" s="46">
        <f t="shared" si="0"/>
        <v>381123</v>
      </c>
      <c r="J7" s="46">
        <f t="shared" si="0"/>
        <v>120787</v>
      </c>
      <c r="K7" s="38">
        <f aca="true" t="shared" si="1" ref="K7:K13">SUM(B7:J7)</f>
        <v>2394713</v>
      </c>
      <c r="L7" s="45"/>
      <c r="M7"/>
      <c r="N7"/>
    </row>
    <row r="8" spans="1:14" ht="16.5" customHeight="1">
      <c r="A8" s="43" t="s">
        <v>33</v>
      </c>
      <c r="B8" s="44">
        <f aca="true" t="shared" si="2" ref="B8:J8">+B9+B10</f>
        <v>17835</v>
      </c>
      <c r="C8" s="44">
        <f t="shared" si="2"/>
        <v>19018</v>
      </c>
      <c r="D8" s="44">
        <f t="shared" si="2"/>
        <v>18168</v>
      </c>
      <c r="E8" s="44">
        <f t="shared" si="2"/>
        <v>12392</v>
      </c>
      <c r="F8" s="44">
        <f t="shared" si="2"/>
        <v>12848</v>
      </c>
      <c r="G8" s="44">
        <f t="shared" si="2"/>
        <v>6897</v>
      </c>
      <c r="H8" s="44">
        <f t="shared" si="2"/>
        <v>6046</v>
      </c>
      <c r="I8" s="44">
        <f t="shared" si="2"/>
        <v>18919</v>
      </c>
      <c r="J8" s="44">
        <f t="shared" si="2"/>
        <v>3859</v>
      </c>
      <c r="K8" s="38">
        <f t="shared" si="1"/>
        <v>115982</v>
      </c>
      <c r="L8"/>
      <c r="M8"/>
      <c r="N8"/>
    </row>
    <row r="9" spans="1:14" ht="16.5" customHeight="1">
      <c r="A9" s="22" t="s">
        <v>32</v>
      </c>
      <c r="B9" s="44">
        <v>17793</v>
      </c>
      <c r="C9" s="44">
        <v>19010</v>
      </c>
      <c r="D9" s="44">
        <v>18161</v>
      </c>
      <c r="E9" s="44">
        <v>12174</v>
      </c>
      <c r="F9" s="44">
        <v>12829</v>
      </c>
      <c r="G9" s="44">
        <v>6897</v>
      </c>
      <c r="H9" s="44">
        <v>6046</v>
      </c>
      <c r="I9" s="44">
        <v>18846</v>
      </c>
      <c r="J9" s="44">
        <v>3859</v>
      </c>
      <c r="K9" s="38">
        <f t="shared" si="1"/>
        <v>115615</v>
      </c>
      <c r="L9"/>
      <c r="M9"/>
      <c r="N9"/>
    </row>
    <row r="10" spans="1:14" ht="16.5" customHeight="1">
      <c r="A10" s="22" t="s">
        <v>31</v>
      </c>
      <c r="B10" s="44">
        <v>42</v>
      </c>
      <c r="C10" s="44">
        <v>8</v>
      </c>
      <c r="D10" s="44">
        <v>7</v>
      </c>
      <c r="E10" s="44">
        <v>218</v>
      </c>
      <c r="F10" s="44">
        <v>19</v>
      </c>
      <c r="G10" s="44">
        <v>0</v>
      </c>
      <c r="H10" s="44">
        <v>0</v>
      </c>
      <c r="I10" s="44">
        <v>73</v>
      </c>
      <c r="J10" s="44">
        <v>0</v>
      </c>
      <c r="K10" s="38">
        <f t="shared" si="1"/>
        <v>367</v>
      </c>
      <c r="L10"/>
      <c r="M10"/>
      <c r="N10"/>
    </row>
    <row r="11" spans="1:14" ht="16.5" customHeight="1">
      <c r="A11" s="43" t="s">
        <v>68</v>
      </c>
      <c r="B11" s="42">
        <v>322397</v>
      </c>
      <c r="C11" s="42">
        <v>257902</v>
      </c>
      <c r="D11" s="42">
        <v>329925</v>
      </c>
      <c r="E11" s="42">
        <v>176761</v>
      </c>
      <c r="F11" s="42">
        <v>224083</v>
      </c>
      <c r="G11" s="42">
        <v>224429</v>
      </c>
      <c r="H11" s="42">
        <v>264102</v>
      </c>
      <c r="I11" s="42">
        <v>362204</v>
      </c>
      <c r="J11" s="42">
        <v>116928</v>
      </c>
      <c r="K11" s="38">
        <f t="shared" si="1"/>
        <v>2278731</v>
      </c>
      <c r="L11" s="59"/>
      <c r="M11" s="59"/>
      <c r="N11" s="59"/>
    </row>
    <row r="12" spans="1:14" ht="16.5" customHeight="1">
      <c r="A12" s="22" t="s">
        <v>69</v>
      </c>
      <c r="B12" s="42">
        <v>20988</v>
      </c>
      <c r="C12" s="42">
        <v>18672</v>
      </c>
      <c r="D12" s="42">
        <v>23421</v>
      </c>
      <c r="E12" s="42">
        <v>15626</v>
      </c>
      <c r="F12" s="42">
        <v>12392</v>
      </c>
      <c r="G12" s="42">
        <v>11826</v>
      </c>
      <c r="H12" s="42">
        <v>11622</v>
      </c>
      <c r="I12" s="42">
        <v>18460</v>
      </c>
      <c r="J12" s="42">
        <v>4983</v>
      </c>
      <c r="K12" s="38">
        <f t="shared" si="1"/>
        <v>137990</v>
      </c>
      <c r="L12" s="59"/>
      <c r="M12" s="59"/>
      <c r="N12" s="59"/>
    </row>
    <row r="13" spans="1:14" ht="16.5" customHeight="1">
      <c r="A13" s="22" t="s">
        <v>70</v>
      </c>
      <c r="B13" s="42">
        <f>+B11-B12</f>
        <v>301409</v>
      </c>
      <c r="C13" s="42">
        <f>+C11-C12</f>
        <v>239230</v>
      </c>
      <c r="D13" s="42">
        <f>+D11-D12</f>
        <v>306504</v>
      </c>
      <c r="E13" s="42">
        <f aca="true" t="shared" si="3" ref="E13:J13">+E11-E12</f>
        <v>161135</v>
      </c>
      <c r="F13" s="42">
        <f t="shared" si="3"/>
        <v>211691</v>
      </c>
      <c r="G13" s="42">
        <f t="shared" si="3"/>
        <v>212603</v>
      </c>
      <c r="H13" s="42">
        <f t="shared" si="3"/>
        <v>252480</v>
      </c>
      <c r="I13" s="42">
        <f t="shared" si="3"/>
        <v>343744</v>
      </c>
      <c r="J13" s="42">
        <f t="shared" si="3"/>
        <v>111945</v>
      </c>
      <c r="K13" s="38">
        <f t="shared" si="1"/>
        <v>2140741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71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/>
      <c r="C17" s="40"/>
      <c r="D17" s="40"/>
      <c r="E17" s="40"/>
      <c r="F17" s="40"/>
      <c r="G17" s="40"/>
      <c r="H17" s="40"/>
      <c r="I17" s="40"/>
      <c r="J17" s="40"/>
      <c r="K17" s="31"/>
    </row>
    <row r="18" spans="1:11" ht="16.5" customHeight="1">
      <c r="A18" s="16" t="s">
        <v>29</v>
      </c>
      <c r="B18" s="39">
        <v>1.111076567856921</v>
      </c>
      <c r="C18" s="39">
        <v>1.169515860457464</v>
      </c>
      <c r="D18" s="39">
        <v>1.042567519904835</v>
      </c>
      <c r="E18" s="39">
        <v>1.355192385032523</v>
      </c>
      <c r="F18" s="39">
        <v>1.026859739787501</v>
      </c>
      <c r="G18" s="39">
        <v>1.136417762068879</v>
      </c>
      <c r="H18" s="39">
        <v>1.119847660998662</v>
      </c>
      <c r="I18" s="39">
        <v>1.087373589043054</v>
      </c>
      <c r="J18" s="39">
        <v>1.071103485728371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73</v>
      </c>
      <c r="B20" s="36">
        <f>SUM(B21:B28)</f>
        <v>1752656.82</v>
      </c>
      <c r="C20" s="36">
        <f aca="true" t="shared" si="4" ref="C20:J20">SUM(C21:C28)</f>
        <v>1656246.1600000001</v>
      </c>
      <c r="D20" s="36">
        <f t="shared" si="4"/>
        <v>2049288.1199999999</v>
      </c>
      <c r="E20" s="36">
        <f t="shared" si="4"/>
        <v>1261429.6700000002</v>
      </c>
      <c r="F20" s="36">
        <f t="shared" si="4"/>
        <v>1267529.73</v>
      </c>
      <c r="G20" s="36">
        <f t="shared" si="4"/>
        <v>1376543.61</v>
      </c>
      <c r="H20" s="36">
        <f t="shared" si="4"/>
        <v>1271720.9</v>
      </c>
      <c r="I20" s="36">
        <f t="shared" si="4"/>
        <v>1774515.9599999997</v>
      </c>
      <c r="J20" s="36">
        <f t="shared" si="4"/>
        <v>613453.43</v>
      </c>
      <c r="K20" s="36">
        <f aca="true" t="shared" si="5" ref="K20:K28">SUM(B20:J20)</f>
        <v>13023384.399999999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1528015.94</v>
      </c>
      <c r="C21" s="58">
        <f>ROUND((C15+C16)*C7,2)</f>
        <v>1366295.59</v>
      </c>
      <c r="D21" s="58">
        <f aca="true" t="shared" si="6" ref="D21:J21">ROUND((D15+D16)*D7,2)</f>
        <v>1903894.66</v>
      </c>
      <c r="E21" s="58">
        <f t="shared" si="6"/>
        <v>899498.18</v>
      </c>
      <c r="F21" s="58">
        <f t="shared" si="6"/>
        <v>1192331.56</v>
      </c>
      <c r="G21" s="58">
        <f t="shared" si="6"/>
        <v>1175922.59</v>
      </c>
      <c r="H21" s="58">
        <f t="shared" si="6"/>
        <v>1093424.03</v>
      </c>
      <c r="I21" s="58">
        <f t="shared" si="6"/>
        <v>1558221.39</v>
      </c>
      <c r="J21" s="58">
        <f t="shared" si="6"/>
        <v>558784.82</v>
      </c>
      <c r="K21" s="30">
        <f t="shared" si="5"/>
        <v>11276388.76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169726.77</v>
      </c>
      <c r="C22" s="30">
        <f t="shared" si="7"/>
        <v>231608.77</v>
      </c>
      <c r="D22" s="30">
        <f t="shared" si="7"/>
        <v>81044.07</v>
      </c>
      <c r="E22" s="30">
        <f t="shared" si="7"/>
        <v>319494.9</v>
      </c>
      <c r="F22" s="30">
        <f t="shared" si="7"/>
        <v>32025.72</v>
      </c>
      <c r="G22" s="30">
        <f t="shared" si="7"/>
        <v>160416.73</v>
      </c>
      <c r="H22" s="30">
        <f t="shared" si="7"/>
        <v>131044.31</v>
      </c>
      <c r="I22" s="30">
        <f t="shared" si="7"/>
        <v>136147.4</v>
      </c>
      <c r="J22" s="30">
        <f t="shared" si="7"/>
        <v>39731.55</v>
      </c>
      <c r="K22" s="30">
        <f t="shared" si="5"/>
        <v>1301240.22</v>
      </c>
      <c r="L22"/>
      <c r="M22"/>
      <c r="N22"/>
    </row>
    <row r="23" spans="1:14" ht="16.5" customHeight="1">
      <c r="A23" s="18" t="s">
        <v>26</v>
      </c>
      <c r="B23" s="30">
        <v>50522.19</v>
      </c>
      <c r="C23" s="30">
        <v>52361.26</v>
      </c>
      <c r="D23" s="30">
        <v>56052.3</v>
      </c>
      <c r="E23" s="30">
        <v>37103.28</v>
      </c>
      <c r="F23" s="30">
        <v>39568.15</v>
      </c>
      <c r="G23" s="30">
        <v>36430.25</v>
      </c>
      <c r="H23" s="30">
        <v>41765.59</v>
      </c>
      <c r="I23" s="30">
        <v>73903.44</v>
      </c>
      <c r="J23" s="30">
        <v>19084.43</v>
      </c>
      <c r="K23" s="30">
        <f t="shared" si="5"/>
        <v>406790.89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-6839.75</v>
      </c>
      <c r="K25" s="30">
        <f t="shared" si="5"/>
        <v>-6839.75</v>
      </c>
      <c r="L25"/>
      <c r="M25"/>
      <c r="N25"/>
    </row>
    <row r="26" spans="1:14" ht="16.5" customHeight="1">
      <c r="A26" s="18" t="s">
        <v>72</v>
      </c>
      <c r="B26" s="30">
        <v>1364.87</v>
      </c>
      <c r="C26" s="30">
        <v>1289.49</v>
      </c>
      <c r="D26" s="30">
        <v>1596.39</v>
      </c>
      <c r="E26" s="30">
        <v>982.6</v>
      </c>
      <c r="F26" s="30">
        <v>987.98</v>
      </c>
      <c r="G26" s="30">
        <v>1071.44</v>
      </c>
      <c r="H26" s="30">
        <v>990.67</v>
      </c>
      <c r="I26" s="30">
        <v>1381.02</v>
      </c>
      <c r="J26" s="30">
        <v>476.49</v>
      </c>
      <c r="K26" s="30">
        <f t="shared" si="5"/>
        <v>10140.95</v>
      </c>
      <c r="L26" s="59"/>
      <c r="M26" s="59"/>
      <c r="N26" s="59"/>
    </row>
    <row r="27" spans="1:14" ht="16.5" customHeight="1">
      <c r="A27" s="18" t="s">
        <v>79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80</v>
      </c>
      <c r="B28" s="30">
        <v>888.56</v>
      </c>
      <c r="C28" s="30">
        <v>817.04</v>
      </c>
      <c r="D28" s="30">
        <v>984.92</v>
      </c>
      <c r="E28" s="30">
        <v>570.37</v>
      </c>
      <c r="F28" s="30">
        <v>595.39</v>
      </c>
      <c r="G28" s="30">
        <v>677.27</v>
      </c>
      <c r="H28" s="30">
        <v>686.41</v>
      </c>
      <c r="I28" s="30">
        <v>984.3</v>
      </c>
      <c r="J28" s="30">
        <v>311.89</v>
      </c>
      <c r="K28" s="30">
        <f t="shared" si="5"/>
        <v>6516.15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-142264.18</v>
      </c>
      <c r="C31" s="30">
        <f t="shared" si="8"/>
        <v>-99721.41</v>
      </c>
      <c r="D31" s="30">
        <f t="shared" si="8"/>
        <v>-135692.78000000006</v>
      </c>
      <c r="E31" s="30">
        <f t="shared" si="8"/>
        <v>-116213.20999999999</v>
      </c>
      <c r="F31" s="30">
        <f t="shared" si="8"/>
        <v>-70125.12</v>
      </c>
      <c r="G31" s="30">
        <f t="shared" si="8"/>
        <v>-121676.83</v>
      </c>
      <c r="H31" s="30">
        <f t="shared" si="8"/>
        <v>-56736.329999999965</v>
      </c>
      <c r="I31" s="30">
        <f t="shared" si="8"/>
        <v>-127170.68999999999</v>
      </c>
      <c r="J31" s="30">
        <f t="shared" si="8"/>
        <v>-34161.799999999996</v>
      </c>
      <c r="K31" s="30">
        <f aca="true" t="shared" si="9" ref="K31:K39">SUM(B31:J31)</f>
        <v>-903762.35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-131306.4</v>
      </c>
      <c r="C32" s="30">
        <f t="shared" si="10"/>
        <v>-90704.1</v>
      </c>
      <c r="D32" s="30">
        <f t="shared" si="10"/>
        <v>-95509.81</v>
      </c>
      <c r="E32" s="30">
        <f t="shared" si="10"/>
        <v>-110749.34</v>
      </c>
      <c r="F32" s="30">
        <f t="shared" si="10"/>
        <v>-56447.6</v>
      </c>
      <c r="G32" s="30">
        <f t="shared" si="10"/>
        <v>-104876.83</v>
      </c>
      <c r="H32" s="30">
        <f t="shared" si="10"/>
        <v>-38565.71</v>
      </c>
      <c r="I32" s="30">
        <f t="shared" si="10"/>
        <v>-101591.87999999999</v>
      </c>
      <c r="J32" s="30">
        <f t="shared" si="10"/>
        <v>-22739.199999999997</v>
      </c>
      <c r="K32" s="30">
        <f t="shared" si="9"/>
        <v>-752490.8699999999</v>
      </c>
      <c r="L32"/>
      <c r="M32"/>
      <c r="N32"/>
    </row>
    <row r="33" spans="1:14" s="23" customFormat="1" ht="16.5" customHeight="1">
      <c r="A33" s="29" t="s">
        <v>56</v>
      </c>
      <c r="B33" s="30">
        <f aca="true" t="shared" si="11" ref="B33:J33">-ROUND((B9)*$E$3,2)</f>
        <v>-78289.2</v>
      </c>
      <c r="C33" s="30">
        <f t="shared" si="11"/>
        <v>-83644</v>
      </c>
      <c r="D33" s="30">
        <f t="shared" si="11"/>
        <v>-79908.4</v>
      </c>
      <c r="E33" s="30">
        <f t="shared" si="11"/>
        <v>-53565.6</v>
      </c>
      <c r="F33" s="30">
        <f t="shared" si="11"/>
        <v>-56447.6</v>
      </c>
      <c r="G33" s="30">
        <f t="shared" si="11"/>
        <v>-30346.8</v>
      </c>
      <c r="H33" s="30">
        <f t="shared" si="11"/>
        <v>-26602.4</v>
      </c>
      <c r="I33" s="30">
        <f t="shared" si="11"/>
        <v>-82922.4</v>
      </c>
      <c r="J33" s="30">
        <f t="shared" si="11"/>
        <v>-16979.6</v>
      </c>
      <c r="K33" s="30">
        <f t="shared" si="9"/>
        <v>-508706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-53017.2</v>
      </c>
      <c r="C36" s="30">
        <v>-7060.1</v>
      </c>
      <c r="D36" s="30">
        <v>-15601.41</v>
      </c>
      <c r="E36" s="30">
        <v>-57183.74</v>
      </c>
      <c r="F36" s="26">
        <v>0</v>
      </c>
      <c r="G36" s="30">
        <v>-74530.03</v>
      </c>
      <c r="H36" s="30">
        <v>-11963.31</v>
      </c>
      <c r="I36" s="30">
        <v>-18669.48</v>
      </c>
      <c r="J36" s="30">
        <v>-5759.6</v>
      </c>
      <c r="K36" s="30">
        <f t="shared" si="9"/>
        <v>-243784.87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-10957.779999999999</v>
      </c>
      <c r="C37" s="27">
        <f t="shared" si="12"/>
        <v>-9017.310000000001</v>
      </c>
      <c r="D37" s="27">
        <f t="shared" si="12"/>
        <v>-40182.97000000006</v>
      </c>
      <c r="E37" s="27">
        <f t="shared" si="12"/>
        <v>-5463.87</v>
      </c>
      <c r="F37" s="27">
        <f t="shared" si="12"/>
        <v>-13677.52</v>
      </c>
      <c r="G37" s="27">
        <f t="shared" si="12"/>
        <v>-16800</v>
      </c>
      <c r="H37" s="27">
        <f t="shared" si="12"/>
        <v>-18170.619999999966</v>
      </c>
      <c r="I37" s="27">
        <f t="shared" si="12"/>
        <v>-25578.809999999998</v>
      </c>
      <c r="J37" s="27">
        <f t="shared" si="12"/>
        <v>-11422.6</v>
      </c>
      <c r="K37" s="30">
        <f t="shared" si="9"/>
        <v>-151271.48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-3368.24</v>
      </c>
      <c r="C39" s="27">
        <v>-1846.92</v>
      </c>
      <c r="D39" s="27">
        <v>-8177.53</v>
      </c>
      <c r="E39" s="27">
        <v>0</v>
      </c>
      <c r="F39" s="27">
        <v>-8183.71</v>
      </c>
      <c r="G39" s="27">
        <v>-10842.14</v>
      </c>
      <c r="H39" s="27">
        <v>-12661.84</v>
      </c>
      <c r="I39" s="27">
        <v>-17899.46</v>
      </c>
      <c r="J39" s="27">
        <v>-2077.41</v>
      </c>
      <c r="K39" s="30">
        <f t="shared" si="9"/>
        <v>-65057.25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66</v>
      </c>
      <c r="B45" s="17">
        <v>0</v>
      </c>
      <c r="C45" s="17">
        <v>0</v>
      </c>
      <c r="D45" s="17">
        <v>1566000</v>
      </c>
      <c r="E45" s="17">
        <v>0</v>
      </c>
      <c r="F45" s="17">
        <v>0</v>
      </c>
      <c r="G45" s="17">
        <v>0</v>
      </c>
      <c r="H45" s="17">
        <v>972000</v>
      </c>
      <c r="I45" s="17">
        <v>0</v>
      </c>
      <c r="J45" s="17">
        <v>0</v>
      </c>
      <c r="K45" s="30">
        <f aca="true" t="shared" si="13" ref="K45:K52">SUM(B45:J45)</f>
        <v>2538000</v>
      </c>
      <c r="L45" s="24"/>
      <c r="M45"/>
      <c r="N45"/>
    </row>
    <row r="46" spans="1:14" s="23" customFormat="1" ht="16.5" customHeight="1">
      <c r="A46" s="25" t="s">
        <v>67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10</v>
      </c>
      <c r="B47" s="17">
        <v>-7589.54</v>
      </c>
      <c r="C47" s="17">
        <v>-7170.39</v>
      </c>
      <c r="D47" s="17">
        <v>-8876.91</v>
      </c>
      <c r="E47" s="17">
        <v>-5463.87</v>
      </c>
      <c r="F47" s="17">
        <v>-5493.81</v>
      </c>
      <c r="G47" s="17">
        <v>-5957.86</v>
      </c>
      <c r="H47" s="17">
        <v>-5508.78</v>
      </c>
      <c r="I47" s="17">
        <v>-7679.35</v>
      </c>
      <c r="J47" s="17">
        <v>-2649.6</v>
      </c>
      <c r="K47" s="30">
        <f t="shared" si="13"/>
        <v>-56390.10999999999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74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75</v>
      </c>
      <c r="B51" s="30">
        <v>-108117.58</v>
      </c>
      <c r="C51" s="30">
        <v>-111677.23</v>
      </c>
      <c r="D51" s="30">
        <v>-137884.11</v>
      </c>
      <c r="E51" s="30">
        <v>-104206.67</v>
      </c>
      <c r="F51" s="30">
        <v>-66294.72</v>
      </c>
      <c r="G51" s="30">
        <v>-70372.98</v>
      </c>
      <c r="H51" s="30">
        <v>-54710.57</v>
      </c>
      <c r="I51" s="30">
        <v>-85949.76</v>
      </c>
      <c r="J51" s="30">
        <v>-25307.66</v>
      </c>
      <c r="K51" s="30">
        <f t="shared" si="13"/>
        <v>-764521.2799999999</v>
      </c>
      <c r="L51" s="59"/>
      <c r="M51" s="59"/>
      <c r="N51" s="59"/>
    </row>
    <row r="52" spans="1:14" ht="16.5" customHeight="1">
      <c r="A52" s="25" t="s">
        <v>76</v>
      </c>
      <c r="B52" s="30">
        <v>108117.58</v>
      </c>
      <c r="C52" s="30">
        <v>111677.23</v>
      </c>
      <c r="D52" s="30">
        <v>137884.11</v>
      </c>
      <c r="E52" s="30">
        <v>104206.67</v>
      </c>
      <c r="F52" s="30">
        <v>66294.72</v>
      </c>
      <c r="G52" s="30">
        <v>70372.98</v>
      </c>
      <c r="H52" s="30">
        <v>54710.57</v>
      </c>
      <c r="I52" s="30">
        <v>85949.76</v>
      </c>
      <c r="J52" s="30">
        <v>25307.66</v>
      </c>
      <c r="K52" s="30">
        <f t="shared" si="13"/>
        <v>764521.2799999999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1610392.6400000001</v>
      </c>
      <c r="C54" s="27">
        <f t="shared" si="15"/>
        <v>1556524.7500000002</v>
      </c>
      <c r="D54" s="27">
        <f t="shared" si="15"/>
        <v>1913595.3399999999</v>
      </c>
      <c r="E54" s="27">
        <f t="shared" si="15"/>
        <v>1145216.4600000002</v>
      </c>
      <c r="F54" s="27">
        <f t="shared" si="15"/>
        <v>1197404.6099999999</v>
      </c>
      <c r="G54" s="27">
        <f t="shared" si="15"/>
        <v>1254866.78</v>
      </c>
      <c r="H54" s="27">
        <f t="shared" si="15"/>
        <v>1214984.5699999998</v>
      </c>
      <c r="I54" s="27">
        <f t="shared" si="15"/>
        <v>1647345.2699999998</v>
      </c>
      <c r="J54" s="27">
        <f t="shared" si="15"/>
        <v>579291.63</v>
      </c>
      <c r="K54" s="20">
        <f>SUM(B54:J54)</f>
        <v>12119622.05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1610392.63</v>
      </c>
      <c r="C60" s="10">
        <f t="shared" si="17"/>
        <v>1556524.7524995762</v>
      </c>
      <c r="D60" s="10">
        <f t="shared" si="17"/>
        <v>1913595.3438270534</v>
      </c>
      <c r="E60" s="10">
        <f t="shared" si="17"/>
        <v>1145216.463857359</v>
      </c>
      <c r="F60" s="10">
        <f t="shared" si="17"/>
        <v>1197404.605337695</v>
      </c>
      <c r="G60" s="10">
        <f t="shared" si="17"/>
        <v>1254866.778013044</v>
      </c>
      <c r="H60" s="10">
        <f t="shared" si="17"/>
        <v>1214984.5723673515</v>
      </c>
      <c r="I60" s="10">
        <f>SUM(I61:I73)</f>
        <v>1647345.27</v>
      </c>
      <c r="J60" s="10">
        <f t="shared" si="17"/>
        <v>579291.628458247</v>
      </c>
      <c r="K60" s="5">
        <f>SUM(K61:K73)</f>
        <v>12119622.044360325</v>
      </c>
      <c r="L60" s="9"/>
    </row>
    <row r="61" spans="1:12" ht="16.5" customHeight="1">
      <c r="A61" s="7" t="s">
        <v>57</v>
      </c>
      <c r="B61" s="8">
        <v>1407805.24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1407805.24</v>
      </c>
      <c r="L61"/>
    </row>
    <row r="62" spans="1:12" ht="16.5" customHeight="1">
      <c r="A62" s="7" t="s">
        <v>58</v>
      </c>
      <c r="B62" s="8">
        <v>202587.39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202587.39</v>
      </c>
      <c r="L62"/>
    </row>
    <row r="63" spans="1:12" ht="16.5" customHeight="1">
      <c r="A63" s="7" t="s">
        <v>4</v>
      </c>
      <c r="B63" s="6">
        <v>0</v>
      </c>
      <c r="C63" s="8">
        <v>1556524.7524995762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1556524.7524995762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1913595.3438270534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1913595.3438270534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1145216.463857359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1145216.463857359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1197404.605337695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1197404.605337695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1254866.778013044</v>
      </c>
      <c r="H67" s="6">
        <v>0</v>
      </c>
      <c r="I67" s="6">
        <v>0</v>
      </c>
      <c r="J67" s="6">
        <v>0</v>
      </c>
      <c r="K67" s="5">
        <f t="shared" si="18"/>
        <v>1254866.778013044</v>
      </c>
    </row>
    <row r="68" spans="1:11" ht="16.5" customHeight="1">
      <c r="A68" s="7" t="s">
        <v>50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1214984.5723673515</v>
      </c>
      <c r="I68" s="6">
        <v>0</v>
      </c>
      <c r="J68" s="6">
        <v>0</v>
      </c>
      <c r="K68" s="5">
        <f t="shared" si="18"/>
        <v>1214984.5723673515</v>
      </c>
    </row>
    <row r="69" spans="1:11" ht="16.5" customHeight="1">
      <c r="A69" s="7" t="s">
        <v>51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52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590573.28</v>
      </c>
      <c r="J70" s="6">
        <v>0</v>
      </c>
      <c r="K70" s="5">
        <f t="shared" si="18"/>
        <v>590573.28</v>
      </c>
    </row>
    <row r="71" spans="1:11" ht="16.5" customHeight="1">
      <c r="A71" s="7" t="s">
        <v>53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1056771.99</v>
      </c>
      <c r="J71" s="6">
        <v>0</v>
      </c>
      <c r="K71" s="5">
        <f t="shared" si="18"/>
        <v>1056771.99</v>
      </c>
    </row>
    <row r="72" spans="1:11" ht="16.5" customHeight="1">
      <c r="A72" s="7" t="s">
        <v>54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579291.628458247</v>
      </c>
      <c r="K72" s="5">
        <f t="shared" si="18"/>
        <v>579291.628458247</v>
      </c>
    </row>
    <row r="73" spans="1:11" ht="18" customHeight="1">
      <c r="A73" s="4" t="s">
        <v>65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77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2023-01-16T19:05:26Z</dcterms:modified>
  <cp:category/>
  <cp:version/>
  <cp:contentType/>
  <cp:contentStatus/>
</cp:coreProperties>
</file>