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<sst xmlns="http://schemas.openxmlformats.org/spreadsheetml/2006/main" count="82" uniqueCount="81">
  <si>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</si>
  <si>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</si>
  <si>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</si>
  <si>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</si>
  <si>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</si>
  <si>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</si>
  <si>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</si>
  <si>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</si>
  <si>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</si>
  <si>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</si>
  <si>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</si>
  <si>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</si>
  <si>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</si>
  <si>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</si>
  <si>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</si>
  <si>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</si>
  <si>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</si>
  <si>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</si>
  <si>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</si>
  <si>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</si>
  <si>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</si>
  <si>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</si>
  <si>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</si>
  <si>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</si>
  <si>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</si>
  <si>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</si>
  <si>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</si>
  <si>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</si>
  <si>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</si>
  <si>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</si>
  <si>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</si>
  <si>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</si>
  <si>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</si>
  <si>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</si>
  <si>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</si>
  <si>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</si>
  <si>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</si>
  <si>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</si>
  <si>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</si>
  <si>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</si>
  <si>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</si>
  <si>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</si>
  <si>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</si>
  <si>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</si>
  <si>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</si>
  <si>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</si>
  <si>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</si>
  <si>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</si>
  <si>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</si>
  <si>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</si>
  <si>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</si>
  <si>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</si>
  <si>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</si>
  <si>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</si>
  <si>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</si>
  <si>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</si>
  <si>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</si>
  <si>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</si>
  <si>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</si>
  <si>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</si>
  <si>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</si>
  <si>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</si>
  <si>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</si>
  <si>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</si>
  <si>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</si>
  <si>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</si>
  <si>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</si>
  <si>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</si>
  <si>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</si>
  <si>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</si>
  <si>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</si>
  <si>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</si>
  <si>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</si>
  <si>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</si>
  <si>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</si>
  <si>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</si>
  <si>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</si>
  <si>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</si>
  <si>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13/11/22 - VENCIMENTO 21/11/22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</si>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</sst>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8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9"/>
      <c r="B3" s="52"/>
      <c r="C3" s="49"/>
      <c r="D3" s="49" t="s">
        <v>49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2" t="s">
        <v>48</v>
      </c>
      <c r="B4" s="63" t="s">
        <v>47</v>
      </c>
      <c r="C4" s="64"/>
      <c r="D4" s="64"/>
      <c r="E4" s="64"/>
      <c r="F4" s="64"/>
      <c r="G4" s="64"/>
      <c r="H4" s="64"/>
      <c r="I4" s="64"/>
      <c r="J4" s="64"/>
      <c r="K4" s="62" t="s">
        <v>46</v>
      </c>
    </row>
    <row r="5" spans="1:11" ht="43.5" customHeight="1">
      <c r="A5" s="62"/>
      <c r="B5" s="47" t="s">
        <v>59</v>
      </c>
      <c r="C5" s="47" t="s">
        <v>45</v>
      </c>
      <c r="D5" s="48" t="s">
        <v>60</v>
      </c>
      <c r="E5" s="48" t="s">
        <v>61</v>
      </c>
      <c r="F5" s="48" t="s">
        <v>62</v>
      </c>
      <c r="G5" s="47" t="s">
        <v>63</v>
      </c>
      <c r="H5" s="48" t="s">
        <v>60</v>
      </c>
      <c r="I5" s="47" t="s">
        <v>44</v>
      </c>
      <c r="J5" s="47" t="s">
        <v>64</v>
      </c>
      <c r="K5" s="62"/>
    </row>
    <row r="6" spans="1:11" ht="18.75" customHeight="1">
      <c r="A6" s="62"/>
      <c r="B6" s="46" t="s">
        <v>43</v>
      </c>
      <c r="C6" s="46" t="s">
        <v>42</v>
      </c>
      <c r="D6" s="46" t="s">
        <v>41</v>
      </c>
      <c r="E6" s="46" t="s">
        <v>40</v>
      </c>
      <c r="F6" s="46" t="s">
        <v>39</v>
      </c>
      <c r="G6" s="46" t="s">
        <v>38</v>
      </c>
      <c r="H6" s="46" t="s">
        <v>37</v>
      </c>
      <c r="I6" s="46" t="s">
        <v>36</v>
      </c>
      <c r="J6" s="46" t="s">
        <v>35</v>
      </c>
      <c r="K6" s="62"/>
    </row>
    <row r="7" spans="1:14" ht="16.5" customHeight="1">
      <c r="A7" s="13" t="s">
        <v>34</v>
      </c>
      <c r="B7" s="45">
        <f>+B8+B11</f>
        <v>104186</v>
      </c>
      <c r="C7" s="45">
        <f aca="true" t="shared" si="0" ref="C7:J7">+C8+C11</f>
        <v>73216</v>
      </c>
      <c r="D7" s="45">
        <f t="shared" si="0"/>
        <v>109591</v>
      </c>
      <c r="E7" s="45">
        <f t="shared" si="0"/>
        <v>51151</v>
      </c>
      <c r="F7" s="45">
        <f t="shared" si="0"/>
        <v>82317</v>
      </c>
      <c r="G7" s="45">
        <f t="shared" si="0"/>
        <v>83307</v>
      </c>
      <c r="H7" s="45">
        <f t="shared" si="0"/>
        <v>93688</v>
      </c>
      <c r="I7" s="45">
        <f t="shared" si="0"/>
        <v>127069</v>
      </c>
      <c r="J7" s="45">
        <f t="shared" si="0"/>
        <v>29105</v>
      </c>
      <c r="K7" s="38">
        <f aca="true" t="shared" si="1" ref="K7:K13">SUM(B7:J7)</f>
        <v>753630</v>
      </c>
      <c r="L7" s="44"/>
      <c r="M7"/>
      <c r="N7"/>
    </row>
    <row r="8" spans="1:14" ht="16.5" customHeight="1">
      <c r="A8" s="42" t="s">
        <v>33</v>
      </c>
      <c r="B8" s="43">
        <f aca="true" t="shared" si="2" ref="B8:J8">+B9+B10</f>
        <v>7804</v>
      </c>
      <c r="C8" s="43">
        <f t="shared" si="2"/>
        <v>7178</v>
      </c>
      <c r="D8" s="43">
        <f t="shared" si="2"/>
        <v>8847</v>
      </c>
      <c r="E8" s="43">
        <f t="shared" si="2"/>
        <v>4770</v>
      </c>
      <c r="F8" s="43">
        <f t="shared" si="2"/>
        <v>6250</v>
      </c>
      <c r="G8" s="43">
        <f t="shared" si="2"/>
        <v>4607</v>
      </c>
      <c r="H8" s="43">
        <f t="shared" si="2"/>
        <v>3185</v>
      </c>
      <c r="I8" s="43">
        <f t="shared" si="2"/>
        <v>8685</v>
      </c>
      <c r="J8" s="43">
        <f t="shared" si="2"/>
        <v>1224</v>
      </c>
      <c r="K8" s="38">
        <f t="shared" si="1"/>
        <v>52550</v>
      </c>
      <c r="L8"/>
      <c r="M8"/>
      <c r="N8"/>
    </row>
    <row r="9" spans="1:14" ht="16.5" customHeight="1">
      <c r="A9" s="22" t="s">
        <v>32</v>
      </c>
      <c r="B9" s="43">
        <v>7785</v>
      </c>
      <c r="C9" s="43">
        <v>7173</v>
      </c>
      <c r="D9" s="43">
        <v>8847</v>
      </c>
      <c r="E9" s="43">
        <v>4696</v>
      </c>
      <c r="F9" s="43">
        <v>6247</v>
      </c>
      <c r="G9" s="43">
        <v>4606</v>
      </c>
      <c r="H9" s="43">
        <v>3185</v>
      </c>
      <c r="I9" s="43">
        <v>8677</v>
      </c>
      <c r="J9" s="43">
        <v>1224</v>
      </c>
      <c r="K9" s="38">
        <f t="shared" si="1"/>
        <v>52440</v>
      </c>
      <c r="L9"/>
      <c r="M9"/>
      <c r="N9"/>
    </row>
    <row r="10" spans="1:14" ht="16.5" customHeight="1">
      <c r="A10" s="22" t="s">
        <v>31</v>
      </c>
      <c r="B10" s="43">
        <v>19</v>
      </c>
      <c r="C10" s="43">
        <v>5</v>
      </c>
      <c r="D10" s="43">
        <v>0</v>
      </c>
      <c r="E10" s="43">
        <v>74</v>
      </c>
      <c r="F10" s="43">
        <v>3</v>
      </c>
      <c r="G10" s="43">
        <v>1</v>
      </c>
      <c r="H10" s="43">
        <v>0</v>
      </c>
      <c r="I10" s="43">
        <v>8</v>
      </c>
      <c r="J10" s="43">
        <v>0</v>
      </c>
      <c r="K10" s="38">
        <f t="shared" si="1"/>
        <v>110</v>
      </c>
      <c r="L10"/>
      <c r="M10"/>
      <c r="N10"/>
    </row>
    <row r="11" spans="1:14" ht="16.5" customHeight="1">
      <c r="A11" s="42" t="s">
        <v>68</v>
      </c>
      <c r="B11" s="41">
        <v>96382</v>
      </c>
      <c r="C11" s="41">
        <v>66038</v>
      </c>
      <c r="D11" s="41">
        <v>100744</v>
      </c>
      <c r="E11" s="41">
        <v>46381</v>
      </c>
      <c r="F11" s="41">
        <v>76067</v>
      </c>
      <c r="G11" s="41">
        <v>78700</v>
      </c>
      <c r="H11" s="41">
        <v>90503</v>
      </c>
      <c r="I11" s="41">
        <v>118384</v>
      </c>
      <c r="J11" s="41">
        <v>27881</v>
      </c>
      <c r="K11" s="38">
        <f t="shared" si="1"/>
        <v>701080</v>
      </c>
      <c r="L11" s="58"/>
      <c r="M11" s="58"/>
      <c r="N11" s="58"/>
    </row>
    <row r="12" spans="1:14" ht="16.5" customHeight="1">
      <c r="A12" s="22" t="s">
        <v>69</v>
      </c>
      <c r="B12" s="41">
        <v>8023</v>
      </c>
      <c r="C12" s="41">
        <v>5614</v>
      </c>
      <c r="D12" s="41">
        <v>9415</v>
      </c>
      <c r="E12" s="41">
        <v>5437</v>
      </c>
      <c r="F12" s="41">
        <v>5708</v>
      </c>
      <c r="G12" s="41">
        <v>4272</v>
      </c>
      <c r="H12" s="41">
        <v>4488</v>
      </c>
      <c r="I12" s="41">
        <v>6641</v>
      </c>
      <c r="J12" s="41">
        <v>1270</v>
      </c>
      <c r="K12" s="38">
        <f t="shared" si="1"/>
        <v>50868</v>
      </c>
      <c r="L12" s="58"/>
      <c r="M12" s="58"/>
      <c r="N12" s="58"/>
    </row>
    <row r="13" spans="1:14" ht="16.5" customHeight="1">
      <c r="A13" s="22" t="s">
        <v>70</v>
      </c>
      <c r="B13" s="41">
        <f>+B11-B12</f>
        <v>88359</v>
      </c>
      <c r="C13" s="41">
        <f>+C11-C12</f>
        <v>60424</v>
      </c>
      <c r="D13" s="41">
        <f>+D11-D12</f>
        <v>91329</v>
      </c>
      <c r="E13" s="41">
        <f aca="true" t="shared" si="3" ref="E13:J13">+E11-E12</f>
        <v>40944</v>
      </c>
      <c r="F13" s="41">
        <f t="shared" si="3"/>
        <v>70359</v>
      </c>
      <c r="G13" s="41">
        <f t="shared" si="3"/>
        <v>74428</v>
      </c>
      <c r="H13" s="41">
        <f t="shared" si="3"/>
        <v>86015</v>
      </c>
      <c r="I13" s="41">
        <f t="shared" si="3"/>
        <v>111743</v>
      </c>
      <c r="J13" s="41">
        <f t="shared" si="3"/>
        <v>26611</v>
      </c>
      <c r="K13" s="38">
        <f t="shared" si="1"/>
        <v>650212</v>
      </c>
      <c r="L13" s="59"/>
      <c r="M13" s="58"/>
      <c r="N13" s="58"/>
    </row>
    <row r="14" spans="1:14" ht="12" customHeight="1">
      <c r="A14" s="22"/>
      <c r="B14" s="41"/>
      <c r="C14" s="41"/>
      <c r="D14" s="41"/>
      <c r="E14" s="41"/>
      <c r="F14" s="41"/>
      <c r="G14" s="41"/>
      <c r="H14" s="41"/>
      <c r="I14" s="41"/>
      <c r="J14" s="41"/>
      <c r="K14" s="38"/>
      <c r="L14"/>
      <c r="M14"/>
      <c r="N14"/>
    </row>
    <row r="15" spans="1:14" ht="15.75" customHeight="1">
      <c r="A15" s="16" t="s">
        <v>30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1"/>
      <c r="L15"/>
      <c r="M15"/>
      <c r="N15"/>
    </row>
    <row r="16" spans="1:12" ht="15.75" customHeight="1">
      <c r="A16" s="16" t="s">
        <v>71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1"/>
      <c r="L16" s="58"/>
    </row>
    <row r="17" spans="1:11" ht="12" customHeight="1">
      <c r="A17" s="17"/>
      <c r="B17" s="17"/>
      <c r="C17" s="39"/>
      <c r="D17" s="39"/>
      <c r="E17" s="39"/>
      <c r="F17" s="39"/>
      <c r="G17" s="39"/>
      <c r="H17" s="39"/>
      <c r="I17" s="39"/>
      <c r="J17" s="39"/>
      <c r="K17" s="31"/>
    </row>
    <row r="18" spans="1:11" ht="16.5" customHeight="1">
      <c r="A18" s="16" t="s">
        <v>29</v>
      </c>
      <c r="B18" s="39">
        <v>1.07489667983598</v>
      </c>
      <c r="C18" s="39">
        <v>1.189966435216812</v>
      </c>
      <c r="D18" s="39">
        <v>1.102135708158264</v>
      </c>
      <c r="E18" s="39">
        <v>1.31311227519032</v>
      </c>
      <c r="F18" s="39">
        <v>1.03481429291058</v>
      </c>
      <c r="G18" s="39">
        <v>1.15987128954182</v>
      </c>
      <c r="H18" s="39">
        <v>1.091390556759347</v>
      </c>
      <c r="I18" s="39">
        <v>1.070799524016338</v>
      </c>
      <c r="J18" s="39">
        <v>1.024270659580626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528527.9100000001</v>
      </c>
      <c r="C20" s="36">
        <f aca="true" t="shared" si="4" ref="C20:J20">SUM(C21:C28)</f>
        <v>460510.37999999995</v>
      </c>
      <c r="D20" s="36">
        <f t="shared" si="4"/>
        <v>699398.8299999998</v>
      </c>
      <c r="E20" s="36">
        <f t="shared" si="4"/>
        <v>343499.10000000003</v>
      </c>
      <c r="F20" s="36">
        <f t="shared" si="4"/>
        <v>453617.4</v>
      </c>
      <c r="G20" s="36">
        <f t="shared" si="4"/>
        <v>510228.83</v>
      </c>
      <c r="H20" s="36">
        <f t="shared" si="4"/>
        <v>443865.55999999994</v>
      </c>
      <c r="I20" s="36">
        <f t="shared" si="4"/>
        <v>597165.28</v>
      </c>
      <c r="J20" s="36">
        <f t="shared" si="4"/>
        <v>144198.59</v>
      </c>
      <c r="K20" s="36">
        <f aca="true" t="shared" si="5" ref="K20:K28">SUM(B20:J20)</f>
        <v>4181011.88</v>
      </c>
      <c r="L20"/>
      <c r="M20"/>
      <c r="N20"/>
    </row>
    <row r="21" spans="1:14" ht="16.5" customHeight="1">
      <c r="A21" s="35" t="s">
        <v>28</v>
      </c>
      <c r="B21" s="57">
        <f>ROUND((B15+B16)*B7,2)</f>
        <v>467909.74</v>
      </c>
      <c r="C21" s="57">
        <f>ROUND((C15+C16)*C7,2)</f>
        <v>361240.42</v>
      </c>
      <c r="D21" s="57">
        <f aca="true" t="shared" si="6" ref="D21:J21">ROUND((D15+D16)*D7,2)</f>
        <v>599407.97</v>
      </c>
      <c r="E21" s="57">
        <f t="shared" si="6"/>
        <v>243243.47</v>
      </c>
      <c r="F21" s="57">
        <f t="shared" si="6"/>
        <v>414252.07</v>
      </c>
      <c r="G21" s="57">
        <f t="shared" si="6"/>
        <v>423482.8</v>
      </c>
      <c r="H21" s="57">
        <f t="shared" si="6"/>
        <v>379202.18</v>
      </c>
      <c r="I21" s="57">
        <f t="shared" si="6"/>
        <v>519521.61</v>
      </c>
      <c r="J21" s="57">
        <f t="shared" si="6"/>
        <v>134645.55</v>
      </c>
      <c r="K21" s="30">
        <f t="shared" si="5"/>
        <v>3542905.8099999996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35044.89</v>
      </c>
      <c r="C22" s="30">
        <f t="shared" si="7"/>
        <v>68623.55</v>
      </c>
      <c r="D22" s="30">
        <f t="shared" si="7"/>
        <v>61220.96</v>
      </c>
      <c r="E22" s="30">
        <f t="shared" si="7"/>
        <v>76162.52</v>
      </c>
      <c r="F22" s="30">
        <f t="shared" si="7"/>
        <v>14421.89</v>
      </c>
      <c r="G22" s="30">
        <f t="shared" si="7"/>
        <v>67702.74</v>
      </c>
      <c r="H22" s="30">
        <f t="shared" si="7"/>
        <v>34655.5</v>
      </c>
      <c r="I22" s="30">
        <f t="shared" si="7"/>
        <v>36781.88</v>
      </c>
      <c r="J22" s="30">
        <f t="shared" si="7"/>
        <v>3267.94</v>
      </c>
      <c r="K22" s="30">
        <f t="shared" si="5"/>
        <v>397881.87</v>
      </c>
      <c r="L22"/>
      <c r="M22"/>
      <c r="N22"/>
    </row>
    <row r="23" spans="1:14" ht="16.5" customHeight="1">
      <c r="A23" s="18" t="s">
        <v>26</v>
      </c>
      <c r="B23" s="30">
        <v>21329.42</v>
      </c>
      <c r="C23" s="30">
        <v>24894.69</v>
      </c>
      <c r="D23" s="30">
        <v>30459.35</v>
      </c>
      <c r="E23" s="30">
        <v>18950.94</v>
      </c>
      <c r="F23" s="30">
        <v>21282.6</v>
      </c>
      <c r="G23" s="30">
        <v>15166.96</v>
      </c>
      <c r="H23" s="30">
        <v>24488.6</v>
      </c>
      <c r="I23" s="30">
        <v>34623.44</v>
      </c>
      <c r="J23" s="30">
        <v>10577.84</v>
      </c>
      <c r="K23" s="30">
        <f t="shared" si="5"/>
        <v>201773.84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1216.81</v>
      </c>
      <c r="C26" s="30">
        <v>1060.67</v>
      </c>
      <c r="D26" s="30">
        <v>1609.85</v>
      </c>
      <c r="E26" s="30">
        <v>791.46</v>
      </c>
      <c r="F26" s="30">
        <v>1044.52</v>
      </c>
      <c r="G26" s="30">
        <v>1173.73</v>
      </c>
      <c r="H26" s="30">
        <v>1022.98</v>
      </c>
      <c r="I26" s="30">
        <v>1375.64</v>
      </c>
      <c r="J26" s="30">
        <v>331.12</v>
      </c>
      <c r="K26" s="30">
        <f t="shared" si="5"/>
        <v>9626.779999999999</v>
      </c>
      <c r="L26" s="58"/>
      <c r="M26" s="58"/>
      <c r="N26" s="58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8"/>
      <c r="M28" s="58"/>
      <c r="N28" s="5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-41020.21</v>
      </c>
      <c r="C31" s="30">
        <f t="shared" si="8"/>
        <v>-37459.18</v>
      </c>
      <c r="D31" s="30">
        <f t="shared" si="8"/>
        <v>-539007.0900000001</v>
      </c>
      <c r="E31" s="30">
        <f t="shared" si="8"/>
        <v>-25063.43</v>
      </c>
      <c r="F31" s="30">
        <f t="shared" si="8"/>
        <v>-33294.97</v>
      </c>
      <c r="G31" s="30">
        <f t="shared" si="8"/>
        <v>-26793.100000000002</v>
      </c>
      <c r="H31" s="30">
        <f t="shared" si="8"/>
        <v>-379702.41</v>
      </c>
      <c r="I31" s="30">
        <f t="shared" si="8"/>
        <v>-45828.21000000001</v>
      </c>
      <c r="J31" s="30">
        <f t="shared" si="8"/>
        <v>-13922.44</v>
      </c>
      <c r="K31" s="30">
        <f aca="true" t="shared" si="9" ref="K31:K39">SUM(B31:J31)</f>
        <v>-1142091.04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-34254</v>
      </c>
      <c r="C32" s="30">
        <f t="shared" si="10"/>
        <v>-31561.2</v>
      </c>
      <c r="D32" s="30">
        <f t="shared" si="10"/>
        <v>-38926.8</v>
      </c>
      <c r="E32" s="30">
        <f t="shared" si="10"/>
        <v>-20662.4</v>
      </c>
      <c r="F32" s="30">
        <f t="shared" si="10"/>
        <v>-27486.8</v>
      </c>
      <c r="G32" s="30">
        <f t="shared" si="10"/>
        <v>-20266.4</v>
      </c>
      <c r="H32" s="30">
        <f t="shared" si="10"/>
        <v>-14014</v>
      </c>
      <c r="I32" s="30">
        <f t="shared" si="10"/>
        <v>-38178.8</v>
      </c>
      <c r="J32" s="30">
        <f t="shared" si="10"/>
        <v>-5385.6</v>
      </c>
      <c r="K32" s="30">
        <f t="shared" si="9"/>
        <v>-230735.99999999997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-34254</v>
      </c>
      <c r="C33" s="30">
        <f t="shared" si="11"/>
        <v>-31561.2</v>
      </c>
      <c r="D33" s="30">
        <f t="shared" si="11"/>
        <v>-38926.8</v>
      </c>
      <c r="E33" s="30">
        <f t="shared" si="11"/>
        <v>-20662.4</v>
      </c>
      <c r="F33" s="30">
        <f t="shared" si="11"/>
        <v>-27486.8</v>
      </c>
      <c r="G33" s="30">
        <f t="shared" si="11"/>
        <v>-20266.4</v>
      </c>
      <c r="H33" s="30">
        <f t="shared" si="11"/>
        <v>-14014</v>
      </c>
      <c r="I33" s="30">
        <f t="shared" si="11"/>
        <v>-38178.8</v>
      </c>
      <c r="J33" s="30">
        <f t="shared" si="11"/>
        <v>-5385.6</v>
      </c>
      <c r="K33" s="30">
        <f t="shared" si="9"/>
        <v>-230735.99999999997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-6766.21</v>
      </c>
      <c r="C37" s="27">
        <f t="shared" si="12"/>
        <v>-5897.98</v>
      </c>
      <c r="D37" s="27">
        <f t="shared" si="12"/>
        <v>-500080.29000000004</v>
      </c>
      <c r="E37" s="27">
        <f t="shared" si="12"/>
        <v>-4401.03</v>
      </c>
      <c r="F37" s="27">
        <f t="shared" si="12"/>
        <v>-5808.17</v>
      </c>
      <c r="G37" s="27">
        <f t="shared" si="12"/>
        <v>-6526.7</v>
      </c>
      <c r="H37" s="27">
        <f t="shared" si="12"/>
        <v>-365688.41</v>
      </c>
      <c r="I37" s="27">
        <f t="shared" si="12"/>
        <v>-7649.41</v>
      </c>
      <c r="J37" s="27">
        <f t="shared" si="12"/>
        <v>-8536.84</v>
      </c>
      <c r="K37" s="30">
        <f t="shared" si="9"/>
        <v>-911355.04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-468000</v>
      </c>
      <c r="E46" s="17">
        <v>0</v>
      </c>
      <c r="F46" s="17">
        <v>0</v>
      </c>
      <c r="G46" s="17">
        <v>0</v>
      </c>
      <c r="H46" s="17">
        <v>-360000</v>
      </c>
      <c r="I46" s="17">
        <v>0</v>
      </c>
      <c r="J46" s="17">
        <v>0</v>
      </c>
      <c r="K46" s="30">
        <f t="shared" si="13"/>
        <v>-828000</v>
      </c>
      <c r="L46" s="24"/>
      <c r="M46"/>
      <c r="N46"/>
    </row>
    <row r="47" spans="1:14" s="23" customFormat="1" ht="16.5" customHeight="1">
      <c r="A47" s="25" t="s">
        <v>10</v>
      </c>
      <c r="B47" s="17">
        <v>-6766.21</v>
      </c>
      <c r="C47" s="17">
        <v>-5897.98</v>
      </c>
      <c r="D47" s="17">
        <v>-8951.76</v>
      </c>
      <c r="E47" s="17">
        <v>-4401.03</v>
      </c>
      <c r="F47" s="17">
        <v>-5808.17</v>
      </c>
      <c r="G47" s="17">
        <v>-6526.7</v>
      </c>
      <c r="H47" s="17">
        <v>-5688.41</v>
      </c>
      <c r="I47" s="17">
        <v>-7649.41</v>
      </c>
      <c r="J47" s="17">
        <v>-1841.25</v>
      </c>
      <c r="K47" s="30">
        <f t="shared" si="13"/>
        <v>-53530.92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75</v>
      </c>
      <c r="B51" s="30">
        <v>-40699.88</v>
      </c>
      <c r="C51" s="30">
        <v>-35310.94</v>
      </c>
      <c r="D51" s="30">
        <v>-60085.59</v>
      </c>
      <c r="E51" s="30">
        <v>-36511.63</v>
      </c>
      <c r="F51" s="30">
        <v>-31454.5</v>
      </c>
      <c r="G51" s="30">
        <v>-26164.72</v>
      </c>
      <c r="H51" s="30">
        <v>-21262.8</v>
      </c>
      <c r="I51" s="30">
        <v>-31209.38</v>
      </c>
      <c r="J51" s="30">
        <v>-6292.09</v>
      </c>
      <c r="K51" s="30">
        <f t="shared" si="13"/>
        <v>-288991.53</v>
      </c>
      <c r="L51" s="58"/>
      <c r="M51" s="58"/>
      <c r="N51" s="58"/>
    </row>
    <row r="52" spans="1:14" ht="16.5" customHeight="1">
      <c r="A52" s="25" t="s">
        <v>76</v>
      </c>
      <c r="B52" s="30">
        <v>40699.88</v>
      </c>
      <c r="C52" s="30">
        <v>35310.94</v>
      </c>
      <c r="D52" s="30">
        <v>60085.59</v>
      </c>
      <c r="E52" s="30">
        <v>36511.63</v>
      </c>
      <c r="F52" s="30">
        <v>31454.5</v>
      </c>
      <c r="G52" s="30">
        <v>26164.72</v>
      </c>
      <c r="H52" s="30">
        <v>21262.8</v>
      </c>
      <c r="I52" s="30">
        <v>31209.38</v>
      </c>
      <c r="J52" s="30">
        <v>6292.09</v>
      </c>
      <c r="K52" s="30">
        <f t="shared" si="13"/>
        <v>288991.53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487507.7000000001</v>
      </c>
      <c r="C54" s="27">
        <f t="shared" si="15"/>
        <v>423051.19999999995</v>
      </c>
      <c r="D54" s="27">
        <f t="shared" si="15"/>
        <v>160391.73999999976</v>
      </c>
      <c r="E54" s="27">
        <f t="shared" si="15"/>
        <v>318435.67000000004</v>
      </c>
      <c r="F54" s="27">
        <f t="shared" si="15"/>
        <v>420322.43000000005</v>
      </c>
      <c r="G54" s="27">
        <f t="shared" si="15"/>
        <v>483435.73000000004</v>
      </c>
      <c r="H54" s="27">
        <f t="shared" si="15"/>
        <v>64163.149999999965</v>
      </c>
      <c r="I54" s="27">
        <f t="shared" si="15"/>
        <v>551337.0700000001</v>
      </c>
      <c r="J54" s="27">
        <f t="shared" si="15"/>
        <v>130276.15</v>
      </c>
      <c r="K54" s="20">
        <f>SUM(B54:J54)</f>
        <v>3038920.8400000003</v>
      </c>
      <c r="L54" s="53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487507.69000000006</v>
      </c>
      <c r="C60" s="10">
        <f t="shared" si="17"/>
        <v>423051.20483755064</v>
      </c>
      <c r="D60" s="10">
        <f t="shared" si="17"/>
        <v>160391.73745673336</v>
      </c>
      <c r="E60" s="10">
        <f t="shared" si="17"/>
        <v>318435.66629491857</v>
      </c>
      <c r="F60" s="10">
        <f t="shared" si="17"/>
        <v>420322.43289941136</v>
      </c>
      <c r="G60" s="10">
        <f t="shared" si="17"/>
        <v>483435.73131707055</v>
      </c>
      <c r="H60" s="10">
        <f t="shared" si="17"/>
        <v>64163.14833205353</v>
      </c>
      <c r="I60" s="10">
        <f>SUM(I61:I73)</f>
        <v>551337.07</v>
      </c>
      <c r="J60" s="10">
        <f t="shared" si="17"/>
        <v>130276.1462972402</v>
      </c>
      <c r="K60" s="5">
        <f>SUM(K61:K73)</f>
        <v>3038920.827434978</v>
      </c>
      <c r="L60" s="9"/>
    </row>
    <row r="61" spans="1:12" ht="16.5" customHeight="1">
      <c r="A61" s="7" t="s">
        <v>57</v>
      </c>
      <c r="B61" s="8">
        <v>426130.48000000004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426130.48000000004</v>
      </c>
      <c r="L61"/>
    </row>
    <row r="62" spans="1:12" ht="16.5" customHeight="1">
      <c r="A62" s="7" t="s">
        <v>58</v>
      </c>
      <c r="B62" s="8">
        <v>61377.21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61377.21</v>
      </c>
      <c r="L62"/>
    </row>
    <row r="63" spans="1:12" ht="16.5" customHeight="1">
      <c r="A63" s="7" t="s">
        <v>4</v>
      </c>
      <c r="B63" s="6">
        <v>0</v>
      </c>
      <c r="C63" s="8">
        <v>423051.20483755064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423051.20483755064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160391.73745673336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160391.73745673336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318435.66629491857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318435.66629491857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420322.43289941136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420322.43289941136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483435.73131707055</v>
      </c>
      <c r="H67" s="6">
        <v>0</v>
      </c>
      <c r="I67" s="6">
        <v>0</v>
      </c>
      <c r="J67" s="6">
        <v>0</v>
      </c>
      <c r="K67" s="5">
        <f t="shared" si="18"/>
        <v>483435.73131707055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64163.14833205353</v>
      </c>
      <c r="I68" s="6">
        <v>0</v>
      </c>
      <c r="J68" s="6">
        <v>0</v>
      </c>
      <c r="K68" s="5">
        <f t="shared" si="18"/>
        <v>64163.14833205353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197654.34</v>
      </c>
      <c r="J70" s="6">
        <v>0</v>
      </c>
      <c r="K70" s="5">
        <f t="shared" si="18"/>
        <v>197654.34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353682.73</v>
      </c>
      <c r="J71" s="6">
        <v>0</v>
      </c>
      <c r="K71" s="5">
        <f t="shared" si="18"/>
        <v>353682.73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130276.1462972402</v>
      </c>
      <c r="K72" s="5">
        <f t="shared" si="18"/>
        <v>130276.1462972402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2023-01-16T19:03:33Z</dcterms:modified>
  <cp:category/>
  <cp:version/>
  <cp:contentType/>
  <cp:contentStatus/>
</cp:coreProperties>
</file>