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<sst xmlns="http://schemas.openxmlformats.org/spreadsheetml/2006/main" count="82" uniqueCount="81">
  <si>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</si>
  <si>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</si>
  <si>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</si>
  <si>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</si>
  <si>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</si>
  <si>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</si>
  <si>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</si>
  <si>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</si>
  <si>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</si>
  <si>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</si>
  <si>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</si>
  <si>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</si>
  <si>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</si>
  <si>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</si>
  <si>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</si>
  <si>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</si>
  <si>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</si>
  <si>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</si>
  <si>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</si>
  <si>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</si>
  <si>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</si>
  <si>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</si>
  <si>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</si>
  <si>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</si>
  <si>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</si>
  <si>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</si>
  <si>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</si>
  <si>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</si>
  <si>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</si>
  <si>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</si>
  <si>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</si>
  <si>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</si>
  <si>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</si>
  <si>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</si>
  <si>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</si>
  <si>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</si>
  <si>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</si>
  <si>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</si>
  <si>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</si>
  <si>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</si>
  <si>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</si>
  <si>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</si>
  <si>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</si>
  <si>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</si>
  <si>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</si>
  <si>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</si>
  <si>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</si>
  <si>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</si>
  <si>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</si>
  <si>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</si>
  <si>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</si>
  <si>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</si>
  <si>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</si>
  <si>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</si>
  <si>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</si>
  <si>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</si>
  <si>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</si>
  <si>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</si>
  <si>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</si>
  <si>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</si>
  <si>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</si>
  <si>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</si>
  <si>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</si>
  <si>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</si>
  <si>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</si>
  <si>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</si>
  <si>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</si>
  <si>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</si>
  <si>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</si>
  <si>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</si>
  <si>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</si>
  <si>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</si>
  <si>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</si>
  <si>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</si>
  <si>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</si>
  <si>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</si>
  <si>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</si>
  <si>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</si>
  <si>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12/11/22 - VENCIMENTO 21/11/22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</si>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</sst>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49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48</v>
      </c>
      <c r="B4" s="63" t="s">
        <v>47</v>
      </c>
      <c r="C4" s="64"/>
      <c r="D4" s="64"/>
      <c r="E4" s="64"/>
      <c r="F4" s="64"/>
      <c r="G4" s="64"/>
      <c r="H4" s="64"/>
      <c r="I4" s="64"/>
      <c r="J4" s="64"/>
      <c r="K4" s="62" t="s">
        <v>46</v>
      </c>
    </row>
    <row r="5" spans="1:11" ht="43.5" customHeight="1">
      <c r="A5" s="62"/>
      <c r="B5" s="47" t="s">
        <v>59</v>
      </c>
      <c r="C5" s="47" t="s">
        <v>45</v>
      </c>
      <c r="D5" s="48" t="s">
        <v>60</v>
      </c>
      <c r="E5" s="48" t="s">
        <v>61</v>
      </c>
      <c r="F5" s="48" t="s">
        <v>62</v>
      </c>
      <c r="G5" s="47" t="s">
        <v>63</v>
      </c>
      <c r="H5" s="48" t="s">
        <v>60</v>
      </c>
      <c r="I5" s="47" t="s">
        <v>44</v>
      </c>
      <c r="J5" s="47" t="s">
        <v>64</v>
      </c>
      <c r="K5" s="62"/>
    </row>
    <row r="6" spans="1:11" ht="18.75" customHeight="1">
      <c r="A6" s="62"/>
      <c r="B6" s="46" t="s">
        <v>43</v>
      </c>
      <c r="C6" s="46" t="s">
        <v>42</v>
      </c>
      <c r="D6" s="46" t="s">
        <v>41</v>
      </c>
      <c r="E6" s="46" t="s">
        <v>40</v>
      </c>
      <c r="F6" s="46" t="s">
        <v>39</v>
      </c>
      <c r="G6" s="46" t="s">
        <v>38</v>
      </c>
      <c r="H6" s="46" t="s">
        <v>37</v>
      </c>
      <c r="I6" s="46" t="s">
        <v>36</v>
      </c>
      <c r="J6" s="46" t="s">
        <v>35</v>
      </c>
      <c r="K6" s="62"/>
    </row>
    <row r="7" spans="1:14" ht="16.5" customHeight="1">
      <c r="A7" s="13" t="s">
        <v>34</v>
      </c>
      <c r="B7" s="45">
        <f>+B8+B11</f>
        <v>181951</v>
      </c>
      <c r="C7" s="45">
        <f aca="true" t="shared" si="0" ref="C7:J7">+C8+C11</f>
        <v>150508</v>
      </c>
      <c r="D7" s="45">
        <f t="shared" si="0"/>
        <v>212892</v>
      </c>
      <c r="E7" s="45">
        <f t="shared" si="0"/>
        <v>99717</v>
      </c>
      <c r="F7" s="45">
        <f t="shared" si="0"/>
        <v>138589</v>
      </c>
      <c r="G7" s="45">
        <f t="shared" si="0"/>
        <v>150324</v>
      </c>
      <c r="H7" s="45">
        <f t="shared" si="0"/>
        <v>174026</v>
      </c>
      <c r="I7" s="45">
        <f t="shared" si="0"/>
        <v>213406</v>
      </c>
      <c r="J7" s="45">
        <f t="shared" si="0"/>
        <v>50654</v>
      </c>
      <c r="K7" s="38">
        <f aca="true" t="shared" si="1" ref="K7:K13">SUM(B7:J7)</f>
        <v>1372067</v>
      </c>
      <c r="L7" s="44"/>
      <c r="M7"/>
      <c r="N7"/>
    </row>
    <row r="8" spans="1:14" ht="16.5" customHeight="1">
      <c r="A8" s="42" t="s">
        <v>33</v>
      </c>
      <c r="B8" s="43">
        <f aca="true" t="shared" si="2" ref="B8:J8">+B9+B10</f>
        <v>12510</v>
      </c>
      <c r="C8" s="43">
        <f t="shared" si="2"/>
        <v>14384</v>
      </c>
      <c r="D8" s="43">
        <f t="shared" si="2"/>
        <v>15620</v>
      </c>
      <c r="E8" s="43">
        <f t="shared" si="2"/>
        <v>8546</v>
      </c>
      <c r="F8" s="43">
        <f t="shared" si="2"/>
        <v>9152</v>
      </c>
      <c r="G8" s="43">
        <f t="shared" si="2"/>
        <v>6933</v>
      </c>
      <c r="H8" s="43">
        <f t="shared" si="2"/>
        <v>5189</v>
      </c>
      <c r="I8" s="43">
        <f t="shared" si="2"/>
        <v>12967</v>
      </c>
      <c r="J8" s="43">
        <f t="shared" si="2"/>
        <v>1803</v>
      </c>
      <c r="K8" s="38">
        <f t="shared" si="1"/>
        <v>87104</v>
      </c>
      <c r="L8"/>
      <c r="M8"/>
      <c r="N8"/>
    </row>
    <row r="9" spans="1:14" ht="16.5" customHeight="1">
      <c r="A9" s="22" t="s">
        <v>32</v>
      </c>
      <c r="B9" s="43">
        <v>12482</v>
      </c>
      <c r="C9" s="43">
        <v>14382</v>
      </c>
      <c r="D9" s="43">
        <v>15618</v>
      </c>
      <c r="E9" s="43">
        <v>8391</v>
      </c>
      <c r="F9" s="43">
        <v>9150</v>
      </c>
      <c r="G9" s="43">
        <v>6933</v>
      </c>
      <c r="H9" s="43">
        <v>5189</v>
      </c>
      <c r="I9" s="43">
        <v>12945</v>
      </c>
      <c r="J9" s="43">
        <v>1803</v>
      </c>
      <c r="K9" s="38">
        <f t="shared" si="1"/>
        <v>86893</v>
      </c>
      <c r="L9"/>
      <c r="M9"/>
      <c r="N9"/>
    </row>
    <row r="10" spans="1:14" ht="16.5" customHeight="1">
      <c r="A10" s="22" t="s">
        <v>31</v>
      </c>
      <c r="B10" s="43">
        <v>28</v>
      </c>
      <c r="C10" s="43">
        <v>2</v>
      </c>
      <c r="D10" s="43">
        <v>2</v>
      </c>
      <c r="E10" s="43">
        <v>155</v>
      </c>
      <c r="F10" s="43">
        <v>2</v>
      </c>
      <c r="G10" s="43">
        <v>0</v>
      </c>
      <c r="H10" s="43">
        <v>0</v>
      </c>
      <c r="I10" s="43">
        <v>22</v>
      </c>
      <c r="J10" s="43">
        <v>0</v>
      </c>
      <c r="K10" s="38">
        <f t="shared" si="1"/>
        <v>211</v>
      </c>
      <c r="L10"/>
      <c r="M10"/>
      <c r="N10"/>
    </row>
    <row r="11" spans="1:14" ht="16.5" customHeight="1">
      <c r="A11" s="42" t="s">
        <v>68</v>
      </c>
      <c r="B11" s="41">
        <v>169441</v>
      </c>
      <c r="C11" s="41">
        <v>136124</v>
      </c>
      <c r="D11" s="41">
        <v>197272</v>
      </c>
      <c r="E11" s="41">
        <v>91171</v>
      </c>
      <c r="F11" s="41">
        <v>129437</v>
      </c>
      <c r="G11" s="41">
        <v>143391</v>
      </c>
      <c r="H11" s="41">
        <v>168837</v>
      </c>
      <c r="I11" s="41">
        <v>200439</v>
      </c>
      <c r="J11" s="41">
        <v>48851</v>
      </c>
      <c r="K11" s="38">
        <f t="shared" si="1"/>
        <v>1284963</v>
      </c>
      <c r="L11" s="58"/>
      <c r="M11" s="58"/>
      <c r="N11" s="58"/>
    </row>
    <row r="12" spans="1:14" ht="16.5" customHeight="1">
      <c r="A12" s="22" t="s">
        <v>69</v>
      </c>
      <c r="B12" s="41">
        <v>12246</v>
      </c>
      <c r="C12" s="41">
        <v>10598</v>
      </c>
      <c r="D12" s="41">
        <v>15300</v>
      </c>
      <c r="E12" s="41">
        <v>8838</v>
      </c>
      <c r="F12" s="41">
        <v>8268</v>
      </c>
      <c r="G12" s="41">
        <v>7646</v>
      </c>
      <c r="H12" s="41">
        <v>7169</v>
      </c>
      <c r="I12" s="41">
        <v>9968</v>
      </c>
      <c r="J12" s="41">
        <v>1997</v>
      </c>
      <c r="K12" s="38">
        <f t="shared" si="1"/>
        <v>82030</v>
      </c>
      <c r="L12" s="58"/>
      <c r="M12" s="58"/>
      <c r="N12" s="58"/>
    </row>
    <row r="13" spans="1:14" ht="16.5" customHeight="1">
      <c r="A13" s="22" t="s">
        <v>70</v>
      </c>
      <c r="B13" s="41">
        <f>+B11-B12</f>
        <v>157195</v>
      </c>
      <c r="C13" s="41">
        <f>+C11-C12</f>
        <v>125526</v>
      </c>
      <c r="D13" s="41">
        <f>+D11-D12</f>
        <v>181972</v>
      </c>
      <c r="E13" s="41">
        <f aca="true" t="shared" si="3" ref="E13:J13">+E11-E12</f>
        <v>82333</v>
      </c>
      <c r="F13" s="41">
        <f t="shared" si="3"/>
        <v>121169</v>
      </c>
      <c r="G13" s="41">
        <f t="shared" si="3"/>
        <v>135745</v>
      </c>
      <c r="H13" s="41">
        <f t="shared" si="3"/>
        <v>161668</v>
      </c>
      <c r="I13" s="41">
        <f t="shared" si="3"/>
        <v>190471</v>
      </c>
      <c r="J13" s="41">
        <f t="shared" si="3"/>
        <v>46854</v>
      </c>
      <c r="K13" s="38">
        <f t="shared" si="1"/>
        <v>1202933</v>
      </c>
      <c r="L13" s="59"/>
      <c r="M13" s="58"/>
      <c r="N13" s="58"/>
    </row>
    <row r="14" spans="1:14" ht="12" customHeight="1">
      <c r="A14" s="22"/>
      <c r="B14" s="41"/>
      <c r="C14" s="41"/>
      <c r="D14" s="41"/>
      <c r="E14" s="41"/>
      <c r="F14" s="41"/>
      <c r="G14" s="41"/>
      <c r="H14" s="41"/>
      <c r="I14" s="41"/>
      <c r="J14" s="41"/>
      <c r="K14" s="38"/>
      <c r="L14"/>
      <c r="M14"/>
      <c r="N14"/>
    </row>
    <row r="15" spans="1:14" ht="15.75" customHeight="1">
      <c r="A15" s="16" t="s">
        <v>30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1"/>
      <c r="L15"/>
      <c r="M15"/>
      <c r="N15"/>
    </row>
    <row r="16" spans="1:12" ht="15.75" customHeight="1">
      <c r="A16" s="16" t="s">
        <v>71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1"/>
      <c r="L16" s="58"/>
    </row>
    <row r="17" spans="1:11" ht="12" customHeight="1">
      <c r="A17" s="17"/>
      <c r="B17" s="17"/>
      <c r="C17" s="39"/>
      <c r="D17" s="39"/>
      <c r="E17" s="39"/>
      <c r="F17" s="39"/>
      <c r="G17" s="39"/>
      <c r="H17" s="39"/>
      <c r="I17" s="39"/>
      <c r="J17" s="39"/>
      <c r="K17" s="31"/>
    </row>
    <row r="18" spans="1:11" ht="16.5" customHeight="1">
      <c r="A18" s="16" t="s">
        <v>29</v>
      </c>
      <c r="B18" s="39">
        <v>1.128611201632101</v>
      </c>
      <c r="C18" s="39">
        <v>1.219928928993163</v>
      </c>
      <c r="D18" s="39">
        <v>1.106138630773552</v>
      </c>
      <c r="E18" s="39">
        <v>1.358113547105829</v>
      </c>
      <c r="F18" s="39">
        <v>1.037953690225834</v>
      </c>
      <c r="G18" s="39">
        <v>1.160522671525455</v>
      </c>
      <c r="H18" s="39">
        <v>1.097174998201521</v>
      </c>
      <c r="I18" s="39">
        <v>1.104780353179553</v>
      </c>
      <c r="J18" s="39">
        <v>1.047024837867417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952692.6900000001</v>
      </c>
      <c r="C20" s="36">
        <f aca="true" t="shared" si="4" ref="C20:J20">SUM(C21:C28)</f>
        <v>950323.5700000001</v>
      </c>
      <c r="D20" s="36">
        <f t="shared" si="4"/>
        <v>1336207.05</v>
      </c>
      <c r="E20" s="36">
        <f t="shared" si="4"/>
        <v>670533.0299999999</v>
      </c>
      <c r="F20" s="36">
        <f t="shared" si="4"/>
        <v>755149.0499999999</v>
      </c>
      <c r="G20" s="36">
        <f t="shared" si="4"/>
        <v>914910.17</v>
      </c>
      <c r="H20" s="36">
        <f t="shared" si="4"/>
        <v>808290.82</v>
      </c>
      <c r="I20" s="36">
        <f t="shared" si="4"/>
        <v>1015240.9500000001</v>
      </c>
      <c r="J20" s="36">
        <f t="shared" si="4"/>
        <v>253243.16</v>
      </c>
      <c r="K20" s="36">
        <f aca="true" t="shared" si="5" ref="K20:K28">SUM(B20:J20)</f>
        <v>7656590.490000001</v>
      </c>
      <c r="L20"/>
      <c r="M20"/>
      <c r="N20"/>
    </row>
    <row r="21" spans="1:14" ht="16.5" customHeight="1">
      <c r="A21" s="35" t="s">
        <v>28</v>
      </c>
      <c r="B21" s="57">
        <f>ROUND((B15+B16)*B7,2)</f>
        <v>817160.14</v>
      </c>
      <c r="C21" s="57">
        <f>ROUND((C15+C16)*C7,2)</f>
        <v>742591.42</v>
      </c>
      <c r="D21" s="57">
        <f aca="true" t="shared" si="6" ref="D21:J21">ROUND((D15+D16)*D7,2)</f>
        <v>1164412.79</v>
      </c>
      <c r="E21" s="57">
        <f t="shared" si="6"/>
        <v>474194.22</v>
      </c>
      <c r="F21" s="57">
        <f t="shared" si="6"/>
        <v>697435.28</v>
      </c>
      <c r="G21" s="57">
        <f t="shared" si="6"/>
        <v>764157.02</v>
      </c>
      <c r="H21" s="57">
        <f t="shared" si="6"/>
        <v>704370.24</v>
      </c>
      <c r="I21" s="57">
        <f t="shared" si="6"/>
        <v>872510.43</v>
      </c>
      <c r="J21" s="57">
        <f t="shared" si="6"/>
        <v>234335.53</v>
      </c>
      <c r="K21" s="30">
        <f t="shared" si="5"/>
        <v>6471167.070000001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105095.95</v>
      </c>
      <c r="C22" s="30">
        <f t="shared" si="7"/>
        <v>163317.34</v>
      </c>
      <c r="D22" s="30">
        <f t="shared" si="7"/>
        <v>123589.18</v>
      </c>
      <c r="E22" s="30">
        <f t="shared" si="7"/>
        <v>169815.37</v>
      </c>
      <c r="F22" s="30">
        <f t="shared" si="7"/>
        <v>26470.24</v>
      </c>
      <c r="G22" s="30">
        <f t="shared" si="7"/>
        <v>122664.53</v>
      </c>
      <c r="H22" s="30">
        <f t="shared" si="7"/>
        <v>68447.18</v>
      </c>
      <c r="I22" s="30">
        <f t="shared" si="7"/>
        <v>91421.95</v>
      </c>
      <c r="J22" s="30">
        <f t="shared" si="7"/>
        <v>11019.59</v>
      </c>
      <c r="K22" s="30">
        <f t="shared" si="5"/>
        <v>881841.33</v>
      </c>
      <c r="L22"/>
      <c r="M22"/>
      <c r="N22"/>
    </row>
    <row r="23" spans="1:14" ht="16.5" customHeight="1">
      <c r="A23" s="18" t="s">
        <v>26</v>
      </c>
      <c r="B23" s="30">
        <v>26192.74</v>
      </c>
      <c r="C23" s="30">
        <v>38509.64</v>
      </c>
      <c r="D23" s="30">
        <v>39797.62</v>
      </c>
      <c r="E23" s="30">
        <v>21316.66</v>
      </c>
      <c r="F23" s="30">
        <v>27663.46</v>
      </c>
      <c r="G23" s="30">
        <v>24217.67</v>
      </c>
      <c r="H23" s="30">
        <v>29943.35</v>
      </c>
      <c r="I23" s="30">
        <v>45148.29</v>
      </c>
      <c r="J23" s="30">
        <v>12188.85</v>
      </c>
      <c r="K23" s="30">
        <f t="shared" si="5"/>
        <v>264978.27999999997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1216.81</v>
      </c>
      <c r="C26" s="30">
        <v>1214.12</v>
      </c>
      <c r="D26" s="30">
        <v>1706.76</v>
      </c>
      <c r="E26" s="30">
        <v>856.07</v>
      </c>
      <c r="F26" s="30">
        <v>963.75</v>
      </c>
      <c r="G26" s="30">
        <v>1168.35</v>
      </c>
      <c r="H26" s="30">
        <v>1033.75</v>
      </c>
      <c r="I26" s="30">
        <v>1297.57</v>
      </c>
      <c r="J26" s="30">
        <v>323.05</v>
      </c>
      <c r="K26" s="30">
        <f t="shared" si="5"/>
        <v>9780.229999999998</v>
      </c>
      <c r="L26" s="58"/>
      <c r="M26" s="58"/>
      <c r="N26" s="58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8"/>
      <c r="M27" s="58"/>
      <c r="N27" s="58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8"/>
      <c r="M28" s="58"/>
      <c r="N28" s="5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-61687.01</v>
      </c>
      <c r="C31" s="30">
        <f t="shared" si="8"/>
        <v>-70032.04000000001</v>
      </c>
      <c r="D31" s="30">
        <f t="shared" si="8"/>
        <v>-956338.39</v>
      </c>
      <c r="E31" s="30">
        <f t="shared" si="8"/>
        <v>-41680.700000000004</v>
      </c>
      <c r="F31" s="30">
        <f t="shared" si="8"/>
        <v>-45619.08</v>
      </c>
      <c r="G31" s="30">
        <f t="shared" si="8"/>
        <v>-37001.96</v>
      </c>
      <c r="H31" s="30">
        <f t="shared" si="8"/>
        <v>-604579.89</v>
      </c>
      <c r="I31" s="30">
        <f t="shared" si="8"/>
        <v>-64173.3</v>
      </c>
      <c r="J31" s="30">
        <f t="shared" si="8"/>
        <v>-16425.13</v>
      </c>
      <c r="K31" s="30">
        <f aca="true" t="shared" si="9" ref="K31:K39">SUM(B31:J31)</f>
        <v>-1897537.4999999998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-54920.8</v>
      </c>
      <c r="C32" s="30">
        <f t="shared" si="10"/>
        <v>-63280.8</v>
      </c>
      <c r="D32" s="30">
        <f t="shared" si="10"/>
        <v>-68719.2</v>
      </c>
      <c r="E32" s="30">
        <f t="shared" si="10"/>
        <v>-36920.4</v>
      </c>
      <c r="F32" s="30">
        <f t="shared" si="10"/>
        <v>-40260</v>
      </c>
      <c r="G32" s="30">
        <f t="shared" si="10"/>
        <v>-30505.2</v>
      </c>
      <c r="H32" s="30">
        <f t="shared" si="10"/>
        <v>-22831.6</v>
      </c>
      <c r="I32" s="30">
        <f t="shared" si="10"/>
        <v>-56958</v>
      </c>
      <c r="J32" s="30">
        <f t="shared" si="10"/>
        <v>-7933.2</v>
      </c>
      <c r="K32" s="30">
        <f t="shared" si="9"/>
        <v>-382329.19999999995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-54920.8</v>
      </c>
      <c r="C33" s="30">
        <f t="shared" si="11"/>
        <v>-63280.8</v>
      </c>
      <c r="D33" s="30">
        <f t="shared" si="11"/>
        <v>-68719.2</v>
      </c>
      <c r="E33" s="30">
        <f t="shared" si="11"/>
        <v>-36920.4</v>
      </c>
      <c r="F33" s="30">
        <f t="shared" si="11"/>
        <v>-40260</v>
      </c>
      <c r="G33" s="30">
        <f t="shared" si="11"/>
        <v>-30505.2</v>
      </c>
      <c r="H33" s="30">
        <f t="shared" si="11"/>
        <v>-22831.6</v>
      </c>
      <c r="I33" s="30">
        <f t="shared" si="11"/>
        <v>-56958</v>
      </c>
      <c r="J33" s="30">
        <f t="shared" si="11"/>
        <v>-7933.2</v>
      </c>
      <c r="K33" s="30">
        <f t="shared" si="9"/>
        <v>-382329.19999999995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-6766.21</v>
      </c>
      <c r="C37" s="27">
        <f t="shared" si="12"/>
        <v>-6751.24</v>
      </c>
      <c r="D37" s="27">
        <f t="shared" si="12"/>
        <v>-887619.1900000001</v>
      </c>
      <c r="E37" s="27">
        <f t="shared" si="12"/>
        <v>-4760.3</v>
      </c>
      <c r="F37" s="27">
        <f t="shared" si="12"/>
        <v>-5359.08</v>
      </c>
      <c r="G37" s="27">
        <f t="shared" si="12"/>
        <v>-6496.76</v>
      </c>
      <c r="H37" s="27">
        <f t="shared" si="12"/>
        <v>-581748.29</v>
      </c>
      <c r="I37" s="27">
        <f t="shared" si="12"/>
        <v>-7215.3</v>
      </c>
      <c r="J37" s="27">
        <f t="shared" si="12"/>
        <v>-8491.93</v>
      </c>
      <c r="K37" s="30">
        <f t="shared" si="9"/>
        <v>-1515208.3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-855000</v>
      </c>
      <c r="E46" s="17">
        <v>0</v>
      </c>
      <c r="F46" s="17">
        <v>0</v>
      </c>
      <c r="G46" s="17">
        <v>0</v>
      </c>
      <c r="H46" s="17">
        <v>-576000</v>
      </c>
      <c r="I46" s="17">
        <v>0</v>
      </c>
      <c r="J46" s="17">
        <v>0</v>
      </c>
      <c r="K46" s="30">
        <f t="shared" si="13"/>
        <v>-1431000</v>
      </c>
      <c r="L46" s="24"/>
      <c r="M46"/>
      <c r="N46"/>
    </row>
    <row r="47" spans="1:14" s="23" customFormat="1" ht="16.5" customHeight="1">
      <c r="A47" s="25" t="s">
        <v>10</v>
      </c>
      <c r="B47" s="17">
        <v>-6766.21</v>
      </c>
      <c r="C47" s="17">
        <v>-6751.24</v>
      </c>
      <c r="D47" s="17">
        <v>-9490.66</v>
      </c>
      <c r="E47" s="17">
        <v>-4760.3</v>
      </c>
      <c r="F47" s="17">
        <v>-5359.08</v>
      </c>
      <c r="G47" s="17">
        <v>-6496.76</v>
      </c>
      <c r="H47" s="17">
        <v>-5748.29</v>
      </c>
      <c r="I47" s="17">
        <v>-7215.3</v>
      </c>
      <c r="J47" s="17">
        <v>-1796.34</v>
      </c>
      <c r="K47" s="30">
        <f t="shared" si="13"/>
        <v>-54384.18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4"/>
      <c r="M50" s="58"/>
      <c r="N50" s="58"/>
    </row>
    <row r="51" spans="1:14" ht="16.5" customHeight="1">
      <c r="A51" s="25" t="s">
        <v>75</v>
      </c>
      <c r="B51" s="30">
        <v>-64120.06</v>
      </c>
      <c r="C51" s="30">
        <v>-66916.83</v>
      </c>
      <c r="D51" s="30">
        <v>-96030.45</v>
      </c>
      <c r="E51" s="30">
        <v>-59430.25</v>
      </c>
      <c r="F51" s="30">
        <v>-45050.68</v>
      </c>
      <c r="G51" s="30">
        <v>-46535.85</v>
      </c>
      <c r="H51" s="30">
        <v>-33297.85</v>
      </c>
      <c r="I51" s="30">
        <v>-47420.77</v>
      </c>
      <c r="J51" s="30">
        <v>-9984</v>
      </c>
      <c r="K51" s="30">
        <f t="shared" si="13"/>
        <v>-468786.73999999993</v>
      </c>
      <c r="L51" s="58"/>
      <c r="M51" s="58"/>
      <c r="N51" s="58"/>
    </row>
    <row r="52" spans="1:14" ht="16.5" customHeight="1">
      <c r="A52" s="25" t="s">
        <v>76</v>
      </c>
      <c r="B52" s="30">
        <v>64120.06</v>
      </c>
      <c r="C52" s="30">
        <v>66916.83</v>
      </c>
      <c r="D52" s="30">
        <v>96030.45</v>
      </c>
      <c r="E52" s="30">
        <v>59430.25</v>
      </c>
      <c r="F52" s="30">
        <v>45050.68</v>
      </c>
      <c r="G52" s="30">
        <v>46535.85</v>
      </c>
      <c r="H52" s="30">
        <v>33297.85</v>
      </c>
      <c r="I52" s="30">
        <v>47420.77</v>
      </c>
      <c r="J52" s="30">
        <v>9984</v>
      </c>
      <c r="K52" s="30">
        <f t="shared" si="13"/>
        <v>468786.73999999993</v>
      </c>
      <c r="L52" s="54"/>
      <c r="M52" s="58"/>
      <c r="N52" s="58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891005.68</v>
      </c>
      <c r="C54" s="27">
        <f t="shared" si="15"/>
        <v>880291.53</v>
      </c>
      <c r="D54" s="27">
        <f t="shared" si="15"/>
        <v>379868.66000000003</v>
      </c>
      <c r="E54" s="27">
        <f t="shared" si="15"/>
        <v>628852.33</v>
      </c>
      <c r="F54" s="27">
        <f t="shared" si="15"/>
        <v>709529.97</v>
      </c>
      <c r="G54" s="27">
        <f t="shared" si="15"/>
        <v>877908.2100000001</v>
      </c>
      <c r="H54" s="27">
        <f t="shared" si="15"/>
        <v>203710.92999999993</v>
      </c>
      <c r="I54" s="27">
        <f t="shared" si="15"/>
        <v>951067.65</v>
      </c>
      <c r="J54" s="27">
        <f t="shared" si="15"/>
        <v>236818.03</v>
      </c>
      <c r="K54" s="20">
        <f>SUM(B54:J54)</f>
        <v>5759052.99</v>
      </c>
      <c r="L54" s="53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5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891005.68</v>
      </c>
      <c r="C60" s="10">
        <f t="shared" si="17"/>
        <v>880291.52561093</v>
      </c>
      <c r="D60" s="10">
        <f t="shared" si="17"/>
        <v>379868.65910016716</v>
      </c>
      <c r="E60" s="10">
        <f t="shared" si="17"/>
        <v>628852.3341385179</v>
      </c>
      <c r="F60" s="10">
        <f t="shared" si="17"/>
        <v>709529.9725516702</v>
      </c>
      <c r="G60" s="10">
        <f t="shared" si="17"/>
        <v>877908.2062958791</v>
      </c>
      <c r="H60" s="10">
        <f t="shared" si="17"/>
        <v>203710.9268041336</v>
      </c>
      <c r="I60" s="10">
        <f>SUM(I61:I73)</f>
        <v>951067.6499999999</v>
      </c>
      <c r="J60" s="10">
        <f t="shared" si="17"/>
        <v>236818.030289027</v>
      </c>
      <c r="K60" s="5">
        <f>SUM(K61:K73)</f>
        <v>5759052.984790324</v>
      </c>
      <c r="L60" s="9"/>
    </row>
    <row r="61" spans="1:12" ht="16.5" customHeight="1">
      <c r="A61" s="7" t="s">
        <v>57</v>
      </c>
      <c r="B61" s="8">
        <v>778917.17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778917.17</v>
      </c>
      <c r="L61"/>
    </row>
    <row r="62" spans="1:12" ht="16.5" customHeight="1">
      <c r="A62" s="7" t="s">
        <v>58</v>
      </c>
      <c r="B62" s="8">
        <v>112088.51000000001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112088.51000000001</v>
      </c>
      <c r="L62"/>
    </row>
    <row r="63" spans="1:12" ht="16.5" customHeight="1">
      <c r="A63" s="7" t="s">
        <v>4</v>
      </c>
      <c r="B63" s="6">
        <v>0</v>
      </c>
      <c r="C63" s="8">
        <v>880291.52561093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880291.52561093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8">
        <v>379868.65910016716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379868.65910016716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628852.3341385179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628852.3341385179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709529.9725516702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709529.9725516702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877908.2062958791</v>
      </c>
      <c r="H67" s="6">
        <v>0</v>
      </c>
      <c r="I67" s="6">
        <v>0</v>
      </c>
      <c r="J67" s="6">
        <v>0</v>
      </c>
      <c r="K67" s="5">
        <f t="shared" si="18"/>
        <v>877908.2062958791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203710.9268041336</v>
      </c>
      <c r="I68" s="6">
        <v>0</v>
      </c>
      <c r="J68" s="6">
        <v>0</v>
      </c>
      <c r="K68" s="5">
        <f t="shared" si="18"/>
        <v>203710.9268041336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356365.05</v>
      </c>
      <c r="J70" s="6">
        <v>0</v>
      </c>
      <c r="K70" s="5">
        <f t="shared" si="18"/>
        <v>356365.05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594702.6</v>
      </c>
      <c r="J71" s="6">
        <v>0</v>
      </c>
      <c r="K71" s="5">
        <f t="shared" si="18"/>
        <v>594702.6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236818.030289027</v>
      </c>
      <c r="K72" s="5">
        <f t="shared" si="18"/>
        <v>236818.030289027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2023-01-16T19:03:35Z</dcterms:modified>
  <cp:category/>
  <cp:version/>
  <cp:contentType/>
  <cp:contentStatus/>
</cp:coreProperties>
</file>