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<sst xmlns="http://schemas.openxmlformats.org/spreadsheetml/2006/main" count="83" uniqueCount="82">
  <si>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</si>
  <si>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</si>
  <si>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</si>
  <si>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</si>
  <si>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</si>
  <si>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</si>
  <si>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</si>
  <si>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</si>
  <si>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</si>
  <si>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</si>
  <si>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</si>
  <si>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</si>
  <si>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</si>
  <si>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</si>
  <si>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</si>
  <si>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</si>
  <si>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</si>
  <si>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</si>
  <si>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</si>
  <si>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</si>
  <si>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</si>
  <si>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</si>
  <si>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</si>
  <si>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</si>
  <si>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</si>
  <si>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</si>
  <si>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</si>
  <si>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</si>
  <si>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</si>
  <si>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</si>
  <si>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</si>
  <si>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</si>
  <si>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</si>
  <si>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</si>
  <si>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</si>
  <si>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</si>
  <si>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</si>
  <si>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</si>
  <si>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</si>
  <si>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</si>
  <si>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</si>
  <si>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</si>
  <si>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</si>
  <si>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</si>
  <si>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</si>
  <si>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</si>
  <si>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</si>
  <si>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</si>
  <si>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</si>
  <si>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</si>
  <si>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</si>
  <si>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</si>
  <si>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</si>
  <si>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</si>
  <si>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</si>
  <si>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</si>
  <si>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</si>
  <si>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</si>
  <si>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</si>
  <si>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</si>
  <si>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</si>
  <si>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</si>
  <si>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</si>
  <si>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</si>
  <si>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</si>
  <si>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</si>
  <si>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</si>
  <si>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</si>
  <si>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</si>
  <si>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</si>
  <si>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</si>
  <si>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</si>
  <si>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</si>
  <si>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</si>
  <si>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</si>
  <si>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</si>
  <si>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</si>
  <si>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10/11/22 - VENCIMENTO 18/11/22</t>
  </si>
  <si>
    <t>5.3. Revisão de Remuneração pelo Transporte Coletivo ¹</t>
  </si>
  <si>
    <t>¹ Valores da 10ª parcela da revisão do período de maio a dezembro/2021, referente ao reajuste de 2021, conforme previsto na cláusula segunda, item 2.2, subitem C, do termo de aditamento assinado em 30/09/2021.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</si>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</sst>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48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7" t="s">
        <v>58</v>
      </c>
      <c r="C5" s="47" t="s">
        <v>44</v>
      </c>
      <c r="D5" s="48" t="s">
        <v>59</v>
      </c>
      <c r="E5" s="48" t="s">
        <v>60</v>
      </c>
      <c r="F5" s="48" t="s">
        <v>61</v>
      </c>
      <c r="G5" s="47" t="s">
        <v>62</v>
      </c>
      <c r="H5" s="48" t="s">
        <v>59</v>
      </c>
      <c r="I5" s="47" t="s">
        <v>43</v>
      </c>
      <c r="J5" s="47" t="s">
        <v>63</v>
      </c>
      <c r="K5" s="62"/>
    </row>
    <row r="6" spans="1:11" ht="18.75" customHeight="1">
      <c r="A6" s="62"/>
      <c r="B6" s="46" t="s">
        <v>42</v>
      </c>
      <c r="C6" s="46" t="s">
        <v>41</v>
      </c>
      <c r="D6" s="46" t="s">
        <v>40</v>
      </c>
      <c r="E6" s="46" t="s">
        <v>39</v>
      </c>
      <c r="F6" s="46" t="s">
        <v>38</v>
      </c>
      <c r="G6" s="46" t="s">
        <v>37</v>
      </c>
      <c r="H6" s="46" t="s">
        <v>36</v>
      </c>
      <c r="I6" s="46" t="s">
        <v>35</v>
      </c>
      <c r="J6" s="46" t="s">
        <v>34</v>
      </c>
      <c r="K6" s="62"/>
    </row>
    <row r="7" spans="1:14" ht="16.5" customHeight="1">
      <c r="A7" s="13" t="s">
        <v>33</v>
      </c>
      <c r="B7" s="45">
        <f>+B8+B11</f>
        <v>351386</v>
      </c>
      <c r="C7" s="45">
        <f aca="true" t="shared" si="0" ref="C7:J7">+C8+C11</f>
        <v>287155</v>
      </c>
      <c r="D7" s="45">
        <f t="shared" si="0"/>
        <v>352719</v>
      </c>
      <c r="E7" s="45">
        <f t="shared" si="0"/>
        <v>192618</v>
      </c>
      <c r="F7" s="45">
        <f t="shared" si="0"/>
        <v>244304</v>
      </c>
      <c r="G7" s="45">
        <f t="shared" si="0"/>
        <v>236763</v>
      </c>
      <c r="H7" s="45">
        <f t="shared" si="0"/>
        <v>276650</v>
      </c>
      <c r="I7" s="45">
        <f t="shared" si="0"/>
        <v>392014</v>
      </c>
      <c r="J7" s="45">
        <f t="shared" si="0"/>
        <v>125770</v>
      </c>
      <c r="K7" s="38">
        <f aca="true" t="shared" si="1" ref="K7:K13">SUM(B7:J7)</f>
        <v>2459379</v>
      </c>
      <c r="L7" s="44"/>
      <c r="M7"/>
      <c r="N7"/>
    </row>
    <row r="8" spans="1:14" ht="16.5" customHeight="1">
      <c r="A8" s="42" t="s">
        <v>32</v>
      </c>
      <c r="B8" s="43">
        <f aca="true" t="shared" si="2" ref="B8:J8">+B9+B10</f>
        <v>17792</v>
      </c>
      <c r="C8" s="43">
        <f t="shared" si="2"/>
        <v>18249</v>
      </c>
      <c r="D8" s="43">
        <f t="shared" si="2"/>
        <v>17837</v>
      </c>
      <c r="E8" s="43">
        <f t="shared" si="2"/>
        <v>12203</v>
      </c>
      <c r="F8" s="43">
        <f t="shared" si="2"/>
        <v>13208</v>
      </c>
      <c r="G8" s="43">
        <f t="shared" si="2"/>
        <v>6964</v>
      </c>
      <c r="H8" s="43">
        <f t="shared" si="2"/>
        <v>6023</v>
      </c>
      <c r="I8" s="43">
        <f t="shared" si="2"/>
        <v>19561</v>
      </c>
      <c r="J8" s="43">
        <f t="shared" si="2"/>
        <v>4138</v>
      </c>
      <c r="K8" s="38">
        <f t="shared" si="1"/>
        <v>115975</v>
      </c>
      <c r="L8"/>
      <c r="M8"/>
      <c r="N8"/>
    </row>
    <row r="9" spans="1:14" ht="16.5" customHeight="1">
      <c r="A9" s="22" t="s">
        <v>31</v>
      </c>
      <c r="B9" s="43">
        <v>17744</v>
      </c>
      <c r="C9" s="43">
        <v>18238</v>
      </c>
      <c r="D9" s="43">
        <v>17830</v>
      </c>
      <c r="E9" s="43">
        <v>12058</v>
      </c>
      <c r="F9" s="43">
        <v>13199</v>
      </c>
      <c r="G9" s="43">
        <v>6960</v>
      </c>
      <c r="H9" s="43">
        <v>6023</v>
      </c>
      <c r="I9" s="43">
        <v>19479</v>
      </c>
      <c r="J9" s="43">
        <v>4138</v>
      </c>
      <c r="K9" s="38">
        <f t="shared" si="1"/>
        <v>115669</v>
      </c>
      <c r="L9"/>
      <c r="M9"/>
      <c r="N9"/>
    </row>
    <row r="10" spans="1:14" ht="16.5" customHeight="1">
      <c r="A10" s="22" t="s">
        <v>30</v>
      </c>
      <c r="B10" s="43">
        <v>48</v>
      </c>
      <c r="C10" s="43">
        <v>11</v>
      </c>
      <c r="D10" s="43">
        <v>7</v>
      </c>
      <c r="E10" s="43">
        <v>145</v>
      </c>
      <c r="F10" s="43">
        <v>9</v>
      </c>
      <c r="G10" s="43">
        <v>4</v>
      </c>
      <c r="H10" s="43">
        <v>0</v>
      </c>
      <c r="I10" s="43">
        <v>82</v>
      </c>
      <c r="J10" s="43">
        <v>0</v>
      </c>
      <c r="K10" s="38">
        <f t="shared" si="1"/>
        <v>306</v>
      </c>
      <c r="L10"/>
      <c r="M10"/>
      <c r="N10"/>
    </row>
    <row r="11" spans="1:14" ht="16.5" customHeight="1">
      <c r="A11" s="42" t="s">
        <v>67</v>
      </c>
      <c r="B11" s="41">
        <v>333594</v>
      </c>
      <c r="C11" s="41">
        <v>268906</v>
      </c>
      <c r="D11" s="41">
        <v>334882</v>
      </c>
      <c r="E11" s="41">
        <v>180415</v>
      </c>
      <c r="F11" s="41">
        <v>231096</v>
      </c>
      <c r="G11" s="41">
        <v>229799</v>
      </c>
      <c r="H11" s="41">
        <v>270627</v>
      </c>
      <c r="I11" s="41">
        <v>372453</v>
      </c>
      <c r="J11" s="41">
        <v>121632</v>
      </c>
      <c r="K11" s="38">
        <f t="shared" si="1"/>
        <v>2343404</v>
      </c>
      <c r="L11" s="58"/>
      <c r="M11" s="58"/>
      <c r="N11" s="58"/>
    </row>
    <row r="12" spans="1:14" ht="16.5" customHeight="1">
      <c r="A12" s="22" t="s">
        <v>68</v>
      </c>
      <c r="B12" s="41">
        <v>21536</v>
      </c>
      <c r="C12" s="41">
        <v>19427</v>
      </c>
      <c r="D12" s="41">
        <v>23692</v>
      </c>
      <c r="E12" s="41">
        <v>16277</v>
      </c>
      <c r="F12" s="41">
        <v>12893</v>
      </c>
      <c r="G12" s="41">
        <v>12341</v>
      </c>
      <c r="H12" s="41">
        <v>12407</v>
      </c>
      <c r="I12" s="41">
        <v>18756</v>
      </c>
      <c r="J12" s="41">
        <v>5134</v>
      </c>
      <c r="K12" s="38">
        <f t="shared" si="1"/>
        <v>142463</v>
      </c>
      <c r="L12" s="58"/>
      <c r="M12" s="58"/>
      <c r="N12" s="58"/>
    </row>
    <row r="13" spans="1:14" ht="16.5" customHeight="1">
      <c r="A13" s="22" t="s">
        <v>69</v>
      </c>
      <c r="B13" s="41">
        <f>+B11-B12</f>
        <v>312058</v>
      </c>
      <c r="C13" s="41">
        <f>+C11-C12</f>
        <v>249479</v>
      </c>
      <c r="D13" s="41">
        <f>+D11-D12</f>
        <v>311190</v>
      </c>
      <c r="E13" s="41">
        <f aca="true" t="shared" si="3" ref="E13:J13">+E11-E12</f>
        <v>164138</v>
      </c>
      <c r="F13" s="41">
        <f t="shared" si="3"/>
        <v>218203</v>
      </c>
      <c r="G13" s="41">
        <f t="shared" si="3"/>
        <v>217458</v>
      </c>
      <c r="H13" s="41">
        <f t="shared" si="3"/>
        <v>258220</v>
      </c>
      <c r="I13" s="41">
        <f t="shared" si="3"/>
        <v>353697</v>
      </c>
      <c r="J13" s="41">
        <f t="shared" si="3"/>
        <v>116498</v>
      </c>
      <c r="K13" s="38">
        <f t="shared" si="1"/>
        <v>2200941</v>
      </c>
      <c r="L13" s="59"/>
      <c r="M13" s="58"/>
      <c r="N13" s="58"/>
    </row>
    <row r="14" spans="1:14" ht="12" customHeight="1">
      <c r="A14" s="22"/>
      <c r="B14" s="41"/>
      <c r="C14" s="41"/>
      <c r="D14" s="41"/>
      <c r="E14" s="41"/>
      <c r="F14" s="41"/>
      <c r="G14" s="41"/>
      <c r="H14" s="41"/>
      <c r="I14" s="41"/>
      <c r="J14" s="41"/>
      <c r="K14" s="38"/>
      <c r="L14"/>
      <c r="M14"/>
      <c r="N14"/>
    </row>
    <row r="15" spans="1:14" ht="15.75" customHeight="1">
      <c r="A15" s="16" t="s">
        <v>29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1"/>
      <c r="L15"/>
      <c r="M15"/>
      <c r="N15"/>
    </row>
    <row r="16" spans="1:12" ht="15.75" customHeight="1">
      <c r="A16" s="16" t="s">
        <v>70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1"/>
      <c r="L16" s="58"/>
    </row>
    <row r="17" spans="1:11" ht="12" customHeight="1">
      <c r="A17" s="17"/>
      <c r="B17" s="17"/>
      <c r="C17" s="39"/>
      <c r="D17" s="39"/>
      <c r="E17" s="39"/>
      <c r="F17" s="39"/>
      <c r="G17" s="39"/>
      <c r="H17" s="39"/>
      <c r="I17" s="39"/>
      <c r="J17" s="39"/>
      <c r="K17" s="31"/>
    </row>
    <row r="18" spans="1:11" ht="16.5" customHeight="1">
      <c r="A18" s="16" t="s">
        <v>28</v>
      </c>
      <c r="B18" s="39">
        <v>1.088836742046344</v>
      </c>
      <c r="C18" s="39">
        <v>1.125767306045478</v>
      </c>
      <c r="D18" s="39">
        <v>1.038629165358818</v>
      </c>
      <c r="E18" s="39">
        <v>1.33088839734764</v>
      </c>
      <c r="F18" s="39">
        <v>0.997807067496966</v>
      </c>
      <c r="G18" s="39">
        <v>1.120630419611407</v>
      </c>
      <c r="H18" s="39">
        <v>1.092999244870983</v>
      </c>
      <c r="I18" s="39">
        <v>1.064759598049799</v>
      </c>
      <c r="J18" s="39">
        <v>1.035669455356563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1773497.5799999998</v>
      </c>
      <c r="C20" s="36">
        <f aca="true" t="shared" si="4" ref="C20:J20">SUM(C21:C28)</f>
        <v>1653620.47</v>
      </c>
      <c r="D20" s="36">
        <f t="shared" si="4"/>
        <v>2068391.42</v>
      </c>
      <c r="E20" s="36">
        <f t="shared" si="4"/>
        <v>1260722.76</v>
      </c>
      <c r="F20" s="36">
        <f t="shared" si="4"/>
        <v>1270005.72</v>
      </c>
      <c r="G20" s="36">
        <f t="shared" si="4"/>
        <v>1388619.82</v>
      </c>
      <c r="H20" s="36">
        <f t="shared" si="4"/>
        <v>1271519.3299999998</v>
      </c>
      <c r="I20" s="36">
        <f t="shared" si="4"/>
        <v>1787073.7799999998</v>
      </c>
      <c r="J20" s="36">
        <f t="shared" si="4"/>
        <v>617480.7400000001</v>
      </c>
      <c r="K20" s="36">
        <f aca="true" t="shared" si="5" ref="K20:K28">SUM(B20:J20)</f>
        <v>13090931.62</v>
      </c>
      <c r="L20"/>
      <c r="M20"/>
      <c r="N20"/>
    </row>
    <row r="21" spans="1:14" ht="16.5" customHeight="1">
      <c r="A21" s="35" t="s">
        <v>27</v>
      </c>
      <c r="B21" s="57">
        <f>ROUND((B15+B16)*B7,2)</f>
        <v>1578109.66</v>
      </c>
      <c r="C21" s="57">
        <f>ROUND((C15+C16)*C7,2)</f>
        <v>1416794.05</v>
      </c>
      <c r="D21" s="57">
        <f aca="true" t="shared" si="6" ref="D21:J21">ROUND((D15+D16)*D7,2)</f>
        <v>1929196.57</v>
      </c>
      <c r="E21" s="57">
        <f t="shared" si="6"/>
        <v>915975.64</v>
      </c>
      <c r="F21" s="57">
        <f t="shared" si="6"/>
        <v>1229435.45</v>
      </c>
      <c r="G21" s="57">
        <f t="shared" si="6"/>
        <v>1203561.03</v>
      </c>
      <c r="H21" s="57">
        <f t="shared" si="6"/>
        <v>1119740.88</v>
      </c>
      <c r="I21" s="57">
        <f t="shared" si="6"/>
        <v>1602749.24</v>
      </c>
      <c r="J21" s="57">
        <f t="shared" si="6"/>
        <v>581837.17</v>
      </c>
      <c r="K21" s="30">
        <f t="shared" si="5"/>
        <v>11577399.690000001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140194.12</v>
      </c>
      <c r="C22" s="30">
        <f t="shared" si="7"/>
        <v>178186.37</v>
      </c>
      <c r="D22" s="30">
        <f t="shared" si="7"/>
        <v>74523.25</v>
      </c>
      <c r="E22" s="30">
        <f t="shared" si="7"/>
        <v>303085.71</v>
      </c>
      <c r="F22" s="30">
        <f t="shared" si="7"/>
        <v>-2696.07</v>
      </c>
      <c r="G22" s="30">
        <f t="shared" si="7"/>
        <v>145186.07</v>
      </c>
      <c r="H22" s="30">
        <f t="shared" si="7"/>
        <v>104135.06</v>
      </c>
      <c r="I22" s="30">
        <f t="shared" si="7"/>
        <v>103793.4</v>
      </c>
      <c r="J22" s="30">
        <f t="shared" si="7"/>
        <v>20753.81</v>
      </c>
      <c r="K22" s="30">
        <f t="shared" si="5"/>
        <v>1067161.72</v>
      </c>
      <c r="L22"/>
      <c r="M22"/>
      <c r="N22"/>
    </row>
    <row r="23" spans="1:14" ht="16.5" customHeight="1">
      <c r="A23" s="18" t="s">
        <v>25</v>
      </c>
      <c r="B23" s="30">
        <v>50793.8</v>
      </c>
      <c r="C23" s="30">
        <v>52667.58</v>
      </c>
      <c r="D23" s="30">
        <v>56369.13</v>
      </c>
      <c r="E23" s="30">
        <v>36333.49</v>
      </c>
      <c r="F23" s="30">
        <v>39667.42</v>
      </c>
      <c r="G23" s="30">
        <v>36095.99</v>
      </c>
      <c r="H23" s="30">
        <v>42161.8</v>
      </c>
      <c r="I23" s="30">
        <v>74284.72</v>
      </c>
      <c r="J23" s="30">
        <v>19034.43</v>
      </c>
      <c r="K23" s="30">
        <f t="shared" si="5"/>
        <v>407408.3599999999</v>
      </c>
      <c r="L23"/>
      <c r="M23"/>
      <c r="N23"/>
    </row>
    <row r="24" spans="1:14" ht="16.5" customHeight="1">
      <c r="A24" s="18" t="s">
        <v>24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71</v>
      </c>
      <c r="B26" s="30">
        <v>1372.95</v>
      </c>
      <c r="C26" s="30">
        <v>1281.42</v>
      </c>
      <c r="D26" s="30">
        <v>1601.77</v>
      </c>
      <c r="E26" s="30">
        <v>977.21</v>
      </c>
      <c r="F26" s="30">
        <v>982.6</v>
      </c>
      <c r="G26" s="30">
        <v>1074.13</v>
      </c>
      <c r="H26" s="30">
        <v>985.29</v>
      </c>
      <c r="I26" s="30">
        <v>1383.71</v>
      </c>
      <c r="J26" s="30">
        <v>479.19</v>
      </c>
      <c r="K26" s="30">
        <f t="shared" si="5"/>
        <v>10138.269999999999</v>
      </c>
      <c r="L26" s="58"/>
      <c r="M26" s="58"/>
      <c r="N26" s="58"/>
    </row>
    <row r="27" spans="1:14" ht="16.5" customHeight="1">
      <c r="A27" s="18" t="s">
        <v>80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8"/>
      <c r="M27" s="58"/>
      <c r="N27" s="58"/>
    </row>
    <row r="28" spans="1:14" ht="16.5" customHeight="1">
      <c r="A28" s="18" t="s">
        <v>81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8"/>
      <c r="M28" s="58"/>
      <c r="N28" s="5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1626893.79</v>
      </c>
      <c r="C31" s="30">
        <f t="shared" si="8"/>
        <v>1610260.9200000002</v>
      </c>
      <c r="D31" s="30">
        <f t="shared" si="8"/>
        <v>1823493.16</v>
      </c>
      <c r="E31" s="30">
        <f t="shared" si="8"/>
        <v>1067860.4200000002</v>
      </c>
      <c r="F31" s="30">
        <f t="shared" si="8"/>
        <v>1226368.74</v>
      </c>
      <c r="G31" s="30">
        <f t="shared" si="8"/>
        <v>1273427.08</v>
      </c>
      <c r="H31" s="30">
        <f t="shared" si="8"/>
        <v>1231126.2</v>
      </c>
      <c r="I31" s="30">
        <f t="shared" si="8"/>
        <v>1624568.8599999999</v>
      </c>
      <c r="J31" s="30">
        <f t="shared" si="8"/>
        <v>558915.61</v>
      </c>
      <c r="K31" s="30">
        <f aca="true" t="shared" si="9" ref="K31:K39">SUM(B31:J31)</f>
        <v>12042914.779999997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-143279.73</v>
      </c>
      <c r="C32" s="30">
        <f t="shared" si="10"/>
        <v>-89631.9</v>
      </c>
      <c r="D32" s="30">
        <f t="shared" si="10"/>
        <v>-98687.15</v>
      </c>
      <c r="E32" s="30">
        <f t="shared" si="10"/>
        <v>-117057.95999999999</v>
      </c>
      <c r="F32" s="30">
        <f t="shared" si="10"/>
        <v>-58075.6</v>
      </c>
      <c r="G32" s="30">
        <f t="shared" si="10"/>
        <v>-117752.55</v>
      </c>
      <c r="H32" s="30">
        <f t="shared" si="10"/>
        <v>-41285.89</v>
      </c>
      <c r="I32" s="30">
        <f t="shared" si="10"/>
        <v>-108780.01000000001</v>
      </c>
      <c r="J32" s="30">
        <f t="shared" si="10"/>
        <v>-25325.13</v>
      </c>
      <c r="K32" s="30">
        <f t="shared" si="9"/>
        <v>-799875.92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-78073.6</v>
      </c>
      <c r="C33" s="30">
        <f t="shared" si="11"/>
        <v>-80247.2</v>
      </c>
      <c r="D33" s="30">
        <f t="shared" si="11"/>
        <v>-78452</v>
      </c>
      <c r="E33" s="30">
        <f t="shared" si="11"/>
        <v>-53055.2</v>
      </c>
      <c r="F33" s="30">
        <f t="shared" si="11"/>
        <v>-58075.6</v>
      </c>
      <c r="G33" s="30">
        <f t="shared" si="11"/>
        <v>-30624</v>
      </c>
      <c r="H33" s="30">
        <f t="shared" si="11"/>
        <v>-26501.2</v>
      </c>
      <c r="I33" s="30">
        <f t="shared" si="11"/>
        <v>-85707.6</v>
      </c>
      <c r="J33" s="30">
        <f t="shared" si="11"/>
        <v>-18207.2</v>
      </c>
      <c r="K33" s="30">
        <f t="shared" si="9"/>
        <v>-508943.60000000003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-65206.13</v>
      </c>
      <c r="C36" s="30">
        <v>-9384.7</v>
      </c>
      <c r="D36" s="30">
        <v>-20235.15</v>
      </c>
      <c r="E36" s="30">
        <v>-64002.76</v>
      </c>
      <c r="F36" s="26">
        <v>0</v>
      </c>
      <c r="G36" s="30">
        <v>-87128.55</v>
      </c>
      <c r="H36" s="30">
        <v>-14784.69</v>
      </c>
      <c r="I36" s="30">
        <v>-23072.41</v>
      </c>
      <c r="J36" s="30">
        <v>-7117.93</v>
      </c>
      <c r="K36" s="30">
        <f t="shared" si="9"/>
        <v>-290932.32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-7634.44</v>
      </c>
      <c r="C37" s="27">
        <f t="shared" si="12"/>
        <v>-7125.48</v>
      </c>
      <c r="D37" s="27">
        <f t="shared" si="12"/>
        <v>-32035.380000000026</v>
      </c>
      <c r="E37" s="27">
        <f t="shared" si="12"/>
        <v>-5433.93</v>
      </c>
      <c r="F37" s="27">
        <f t="shared" si="12"/>
        <v>-5463.87</v>
      </c>
      <c r="G37" s="27">
        <f t="shared" si="12"/>
        <v>-5972.83</v>
      </c>
      <c r="H37" s="27">
        <f t="shared" si="12"/>
        <v>-5478.84</v>
      </c>
      <c r="I37" s="27">
        <f t="shared" si="12"/>
        <v>-7694.32</v>
      </c>
      <c r="J37" s="27">
        <f t="shared" si="12"/>
        <v>-9360.16</v>
      </c>
      <c r="K37" s="30">
        <f t="shared" si="9"/>
        <v>-86199.25000000003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9</v>
      </c>
      <c r="B47" s="17">
        <v>-7634.44</v>
      </c>
      <c r="C47" s="17">
        <v>-7125.48</v>
      </c>
      <c r="D47" s="17">
        <v>-8906.85</v>
      </c>
      <c r="E47" s="17">
        <v>-5433.93</v>
      </c>
      <c r="F47" s="17">
        <v>-5463.87</v>
      </c>
      <c r="G47" s="17">
        <v>-5972.83</v>
      </c>
      <c r="H47" s="17">
        <v>-5478.84</v>
      </c>
      <c r="I47" s="17">
        <v>-7694.32</v>
      </c>
      <c r="J47" s="17">
        <v>-2664.57</v>
      </c>
      <c r="K47" s="30">
        <f t="shared" si="13"/>
        <v>-56375.130000000005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78</v>
      </c>
      <c r="B49" s="30">
        <v>1777807.96</v>
      </c>
      <c r="C49" s="30">
        <v>1707018.3</v>
      </c>
      <c r="D49" s="30">
        <v>1954215.69</v>
      </c>
      <c r="E49" s="30">
        <v>1190352.31</v>
      </c>
      <c r="F49" s="30">
        <v>1289908.21</v>
      </c>
      <c r="G49" s="30">
        <v>1397152.46</v>
      </c>
      <c r="H49" s="30">
        <v>1277890.93</v>
      </c>
      <c r="I49" s="30">
        <v>1741043.19</v>
      </c>
      <c r="J49" s="30">
        <v>593600.9</v>
      </c>
      <c r="K49" s="30">
        <f t="shared" si="13"/>
        <v>12928989.95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4"/>
      <c r="M50" s="58"/>
      <c r="N50" s="58"/>
    </row>
    <row r="51" spans="1:14" ht="16.5" customHeight="1">
      <c r="A51" s="25" t="s">
        <v>74</v>
      </c>
      <c r="B51" s="30">
        <v>-108694.35</v>
      </c>
      <c r="C51" s="30">
        <v>-111872.32</v>
      </c>
      <c r="D51" s="30">
        <v>-138932.26</v>
      </c>
      <c r="E51" s="30">
        <v>-106536.22</v>
      </c>
      <c r="F51" s="30">
        <v>-67024.26</v>
      </c>
      <c r="G51" s="30">
        <v>-72379.97</v>
      </c>
      <c r="H51" s="30">
        <v>-57023.81</v>
      </c>
      <c r="I51" s="30">
        <v>-85502.98</v>
      </c>
      <c r="J51" s="30">
        <v>-25205.89</v>
      </c>
      <c r="K51" s="30">
        <f t="shared" si="13"/>
        <v>-773172.0599999999</v>
      </c>
      <c r="L51" s="58"/>
      <c r="M51" s="58"/>
      <c r="N51" s="58"/>
    </row>
    <row r="52" spans="1:14" ht="16.5" customHeight="1">
      <c r="A52" s="25" t="s">
        <v>75</v>
      </c>
      <c r="B52" s="30">
        <v>108694.35</v>
      </c>
      <c r="C52" s="30">
        <v>111872.32</v>
      </c>
      <c r="D52" s="30">
        <v>138932.26</v>
      </c>
      <c r="E52" s="30">
        <v>106536.22</v>
      </c>
      <c r="F52" s="30">
        <v>67024.26</v>
      </c>
      <c r="G52" s="30">
        <v>72379.97</v>
      </c>
      <c r="H52" s="30">
        <v>57023.81</v>
      </c>
      <c r="I52" s="30">
        <v>85502.98</v>
      </c>
      <c r="J52" s="30">
        <v>25205.89</v>
      </c>
      <c r="K52" s="30">
        <f t="shared" si="13"/>
        <v>773172.0599999999</v>
      </c>
      <c r="L52" s="54"/>
      <c r="M52" s="58"/>
      <c r="N52" s="58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3400391.37</v>
      </c>
      <c r="C54" s="27">
        <f t="shared" si="15"/>
        <v>3263881.39</v>
      </c>
      <c r="D54" s="27">
        <f t="shared" si="15"/>
        <v>3891884.58</v>
      </c>
      <c r="E54" s="27">
        <f t="shared" si="15"/>
        <v>2328583.18</v>
      </c>
      <c r="F54" s="27">
        <f t="shared" si="15"/>
        <v>2496374.46</v>
      </c>
      <c r="G54" s="27">
        <f t="shared" si="15"/>
        <v>2662046.9000000004</v>
      </c>
      <c r="H54" s="27">
        <f t="shared" si="15"/>
        <v>2502645.53</v>
      </c>
      <c r="I54" s="27">
        <f t="shared" si="15"/>
        <v>3411642.6399999997</v>
      </c>
      <c r="J54" s="27">
        <f t="shared" si="15"/>
        <v>1176396.35</v>
      </c>
      <c r="K54" s="20">
        <f>SUM(B54:J54)</f>
        <v>25133846.400000006</v>
      </c>
      <c r="L54" s="53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5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3400391.37</v>
      </c>
      <c r="C60" s="10">
        <f t="shared" si="17"/>
        <v>3263881.3908253293</v>
      </c>
      <c r="D60" s="10">
        <f t="shared" si="17"/>
        <v>3891884.5831987225</v>
      </c>
      <c r="E60" s="10">
        <f t="shared" si="17"/>
        <v>2328583.181485442</v>
      </c>
      <c r="F60" s="10">
        <f t="shared" si="17"/>
        <v>2496374.460922099</v>
      </c>
      <c r="G60" s="10">
        <f t="shared" si="17"/>
        <v>2662046.902063108</v>
      </c>
      <c r="H60" s="10">
        <f t="shared" si="17"/>
        <v>2502645.526211688</v>
      </c>
      <c r="I60" s="10">
        <f>SUM(I61:I73)</f>
        <v>3411642.6399999997</v>
      </c>
      <c r="J60" s="10">
        <f t="shared" si="17"/>
        <v>1176396.3549271938</v>
      </c>
      <c r="K60" s="5">
        <f>SUM(K61:K73)</f>
        <v>25133846.40963358</v>
      </c>
      <c r="L60" s="9"/>
    </row>
    <row r="61" spans="1:12" ht="16.5" customHeight="1">
      <c r="A61" s="7" t="s">
        <v>56</v>
      </c>
      <c r="B61" s="8">
        <v>2977066.66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2977066.66</v>
      </c>
      <c r="L61"/>
    </row>
    <row r="62" spans="1:12" ht="16.5" customHeight="1">
      <c r="A62" s="7" t="s">
        <v>57</v>
      </c>
      <c r="B62" s="8">
        <v>423324.70999999996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423324.70999999996</v>
      </c>
      <c r="L62"/>
    </row>
    <row r="63" spans="1:12" ht="16.5" customHeight="1">
      <c r="A63" s="7" t="s">
        <v>4</v>
      </c>
      <c r="B63" s="6">
        <v>0</v>
      </c>
      <c r="C63" s="8">
        <v>3263881.3908253293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3263881.3908253293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8">
        <v>3891884.5831987225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3891884.5831987225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2328583.181485442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2328583.181485442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2496374.460922099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2496374.460922099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2662046.902063108</v>
      </c>
      <c r="H67" s="6">
        <v>0</v>
      </c>
      <c r="I67" s="6">
        <v>0</v>
      </c>
      <c r="J67" s="6">
        <v>0</v>
      </c>
      <c r="K67" s="5">
        <f t="shared" si="18"/>
        <v>2662046.902063108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2502645.526211688</v>
      </c>
      <c r="I68" s="6">
        <v>0</v>
      </c>
      <c r="J68" s="6">
        <v>0</v>
      </c>
      <c r="K68" s="5">
        <f t="shared" si="18"/>
        <v>2502645.526211688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1248353.26</v>
      </c>
      <c r="J70" s="6">
        <v>0</v>
      </c>
      <c r="K70" s="5">
        <f t="shared" si="18"/>
        <v>1248353.26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2163289.38</v>
      </c>
      <c r="J71" s="6">
        <v>0</v>
      </c>
      <c r="K71" s="5">
        <f t="shared" si="18"/>
        <v>2163289.38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1176396.3549271938</v>
      </c>
      <c r="K72" s="5">
        <f t="shared" si="18"/>
        <v>1176396.3549271938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76</v>
      </c>
      <c r="B74"/>
      <c r="C74"/>
      <c r="D74"/>
      <c r="E74"/>
      <c r="F74"/>
      <c r="G74"/>
      <c r="H74"/>
      <c r="I74"/>
      <c r="J74"/>
    </row>
    <row r="75" ht="18" customHeight="1">
      <c r="A75" s="56" t="s">
        <v>79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2023-01-16T19:02:00Z</dcterms:modified>
  <cp:category/>
  <cp:version/>
  <cp:contentType/>
  <cp:contentStatus/>
</cp:coreProperties>
</file>