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<sst xmlns="http://schemas.openxmlformats.org/spreadsheetml/2006/main" count="81" uniqueCount="80">
  <si>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</si>
  <si>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</si>
  <si>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</si>
  <si>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</si>
  <si>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</si>
  <si>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</si>
  <si>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</si>
  <si>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</si>
  <si>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</si>
  <si>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</si>
  <si>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</si>
  <si>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</si>
  <si>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</si>
  <si>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</si>
  <si>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</si>
  <si>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</si>
  <si>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</si>
  <si>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</si>
  <si>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</si>
  <si>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</si>
  <si>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</si>
  <si>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</si>
  <si>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</si>
  <si>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</si>
  <si>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</si>
  <si>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</si>
  <si>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</si>
  <si>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</si>
  <si>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</si>
  <si>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</si>
  <si>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</si>
  <si>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</si>
  <si>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</si>
  <si>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</si>
  <si>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</si>
  <si>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</si>
  <si>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</si>
  <si>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</si>
  <si>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</si>
  <si>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</si>
  <si>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</si>
  <si>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</si>
  <si>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</si>
  <si>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</si>
  <si>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</si>
  <si>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</si>
  <si>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</si>
  <si>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</si>
  <si>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</si>
  <si>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</si>
  <si>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</si>
  <si>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</si>
  <si>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</si>
  <si>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</si>
  <si>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</si>
  <si>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</si>
  <si>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</si>
  <si>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</si>
  <si>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</si>
  <si>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</si>
  <si>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</si>
  <si>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</si>
  <si>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</si>
  <si>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</si>
  <si>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</si>
  <si>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</si>
  <si>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</si>
  <si>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</si>
  <si>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</si>
  <si>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</si>
  <si>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</si>
  <si>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</si>
  <si>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</si>
  <si>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</si>
  <si>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</si>
  <si>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</si>
  <si>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</si>
  <si>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OPERAÇÃO 07/11/22 - VENCIMENTO 14/11/22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</si>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</sst>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9"/>
      <c r="B3" s="52"/>
      <c r="C3" s="49"/>
      <c r="D3" s="49" t="s">
        <v>49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2" t="s">
        <v>48</v>
      </c>
      <c r="B4" s="63" t="s">
        <v>47</v>
      </c>
      <c r="C4" s="64"/>
      <c r="D4" s="64"/>
      <c r="E4" s="64"/>
      <c r="F4" s="64"/>
      <c r="G4" s="64"/>
      <c r="H4" s="64"/>
      <c r="I4" s="64"/>
      <c r="J4" s="64"/>
      <c r="K4" s="62" t="s">
        <v>46</v>
      </c>
    </row>
    <row r="5" spans="1:11" ht="43.5" customHeight="1">
      <c r="A5" s="62"/>
      <c r="B5" s="47" t="s">
        <v>59</v>
      </c>
      <c r="C5" s="47" t="s">
        <v>45</v>
      </c>
      <c r="D5" s="48" t="s">
        <v>60</v>
      </c>
      <c r="E5" s="48" t="s">
        <v>61</v>
      </c>
      <c r="F5" s="48" t="s">
        <v>62</v>
      </c>
      <c r="G5" s="47" t="s">
        <v>63</v>
      </c>
      <c r="H5" s="48" t="s">
        <v>60</v>
      </c>
      <c r="I5" s="47" t="s">
        <v>44</v>
      </c>
      <c r="J5" s="47" t="s">
        <v>64</v>
      </c>
      <c r="K5" s="62"/>
    </row>
    <row r="6" spans="1:11" ht="18.75" customHeight="1">
      <c r="A6" s="62"/>
      <c r="B6" s="46" t="s">
        <v>43</v>
      </c>
      <c r="C6" s="46" t="s">
        <v>42</v>
      </c>
      <c r="D6" s="46" t="s">
        <v>41</v>
      </c>
      <c r="E6" s="46" t="s">
        <v>40</v>
      </c>
      <c r="F6" s="46" t="s">
        <v>39</v>
      </c>
      <c r="G6" s="46" t="s">
        <v>38</v>
      </c>
      <c r="H6" s="46" t="s">
        <v>37</v>
      </c>
      <c r="I6" s="46" t="s">
        <v>36</v>
      </c>
      <c r="J6" s="46" t="s">
        <v>35</v>
      </c>
      <c r="K6" s="62"/>
    </row>
    <row r="7" spans="1:14" ht="16.5" customHeight="1">
      <c r="A7" s="13" t="s">
        <v>34</v>
      </c>
      <c r="B7" s="45">
        <f>+B8+B11</f>
        <v>338084</v>
      </c>
      <c r="C7" s="45">
        <f aca="true" t="shared" si="0" ref="C7:J7">+C8+C11</f>
        <v>280258</v>
      </c>
      <c r="D7" s="45">
        <f t="shared" si="0"/>
        <v>335687</v>
      </c>
      <c r="E7" s="45">
        <f t="shared" si="0"/>
        <v>187981</v>
      </c>
      <c r="F7" s="45">
        <f t="shared" si="0"/>
        <v>232937</v>
      </c>
      <c r="G7" s="45">
        <f t="shared" si="0"/>
        <v>230992</v>
      </c>
      <c r="H7" s="45">
        <f t="shared" si="0"/>
        <v>265884</v>
      </c>
      <c r="I7" s="45">
        <f t="shared" si="0"/>
        <v>374643</v>
      </c>
      <c r="J7" s="45">
        <f t="shared" si="0"/>
        <v>119255</v>
      </c>
      <c r="K7" s="38">
        <f aca="true" t="shared" si="1" ref="K7:K13">SUM(B7:J7)</f>
        <v>2365721</v>
      </c>
      <c r="L7" s="44"/>
      <c r="M7"/>
      <c r="N7"/>
    </row>
    <row r="8" spans="1:14" ht="16.5" customHeight="1">
      <c r="A8" s="42" t="s">
        <v>33</v>
      </c>
      <c r="B8" s="43">
        <f aca="true" t="shared" si="2" ref="B8:J8">+B9+B10</f>
        <v>18714</v>
      </c>
      <c r="C8" s="43">
        <f t="shared" si="2"/>
        <v>20417</v>
      </c>
      <c r="D8" s="43">
        <f t="shared" si="2"/>
        <v>18767</v>
      </c>
      <c r="E8" s="43">
        <f t="shared" si="2"/>
        <v>12427</v>
      </c>
      <c r="F8" s="43">
        <f t="shared" si="2"/>
        <v>13343</v>
      </c>
      <c r="G8" s="43">
        <f t="shared" si="2"/>
        <v>7462</v>
      </c>
      <c r="H8" s="43">
        <f t="shared" si="2"/>
        <v>6519</v>
      </c>
      <c r="I8" s="43">
        <f t="shared" si="2"/>
        <v>19416</v>
      </c>
      <c r="J8" s="43">
        <f t="shared" si="2"/>
        <v>4006</v>
      </c>
      <c r="K8" s="38">
        <f t="shared" si="1"/>
        <v>121071</v>
      </c>
      <c r="L8"/>
      <c r="M8"/>
      <c r="N8"/>
    </row>
    <row r="9" spans="1:14" ht="16.5" customHeight="1">
      <c r="A9" s="22" t="s">
        <v>32</v>
      </c>
      <c r="B9" s="43">
        <v>18673</v>
      </c>
      <c r="C9" s="43">
        <v>20408</v>
      </c>
      <c r="D9" s="43">
        <v>18765</v>
      </c>
      <c r="E9" s="43">
        <v>12235</v>
      </c>
      <c r="F9" s="43">
        <v>13330</v>
      </c>
      <c r="G9" s="43">
        <v>7460</v>
      </c>
      <c r="H9" s="43">
        <v>6519</v>
      </c>
      <c r="I9" s="43">
        <v>19346</v>
      </c>
      <c r="J9" s="43">
        <v>4006</v>
      </c>
      <c r="K9" s="38">
        <f t="shared" si="1"/>
        <v>120742</v>
      </c>
      <c r="L9"/>
      <c r="M9"/>
      <c r="N9"/>
    </row>
    <row r="10" spans="1:14" ht="16.5" customHeight="1">
      <c r="A10" s="22" t="s">
        <v>31</v>
      </c>
      <c r="B10" s="43">
        <v>41</v>
      </c>
      <c r="C10" s="43">
        <v>9</v>
      </c>
      <c r="D10" s="43">
        <v>2</v>
      </c>
      <c r="E10" s="43">
        <v>192</v>
      </c>
      <c r="F10" s="43">
        <v>13</v>
      </c>
      <c r="G10" s="43">
        <v>2</v>
      </c>
      <c r="H10" s="43">
        <v>0</v>
      </c>
      <c r="I10" s="43">
        <v>70</v>
      </c>
      <c r="J10" s="43">
        <v>0</v>
      </c>
      <c r="K10" s="38">
        <f t="shared" si="1"/>
        <v>329</v>
      </c>
      <c r="L10"/>
      <c r="M10"/>
      <c r="N10"/>
    </row>
    <row r="11" spans="1:14" ht="16.5" customHeight="1">
      <c r="A11" s="42" t="s">
        <v>68</v>
      </c>
      <c r="B11" s="41">
        <v>319370</v>
      </c>
      <c r="C11" s="41">
        <v>259841</v>
      </c>
      <c r="D11" s="41">
        <v>316920</v>
      </c>
      <c r="E11" s="41">
        <v>175554</v>
      </c>
      <c r="F11" s="41">
        <v>219594</v>
      </c>
      <c r="G11" s="41">
        <v>223530</v>
      </c>
      <c r="H11" s="41">
        <v>259365</v>
      </c>
      <c r="I11" s="41">
        <v>355227</v>
      </c>
      <c r="J11" s="41">
        <v>115249</v>
      </c>
      <c r="K11" s="38">
        <f t="shared" si="1"/>
        <v>2244650</v>
      </c>
      <c r="L11" s="58"/>
      <c r="M11" s="58"/>
      <c r="N11" s="58"/>
    </row>
    <row r="12" spans="1:14" ht="16.5" customHeight="1">
      <c r="A12" s="22" t="s">
        <v>69</v>
      </c>
      <c r="B12" s="41">
        <v>21247</v>
      </c>
      <c r="C12" s="41">
        <v>19283</v>
      </c>
      <c r="D12" s="41">
        <v>24690</v>
      </c>
      <c r="E12" s="41">
        <v>16345</v>
      </c>
      <c r="F12" s="41">
        <v>13028</v>
      </c>
      <c r="G12" s="41">
        <v>13271</v>
      </c>
      <c r="H12" s="41">
        <v>12479</v>
      </c>
      <c r="I12" s="41">
        <v>19390</v>
      </c>
      <c r="J12" s="41">
        <v>5111</v>
      </c>
      <c r="K12" s="38">
        <f t="shared" si="1"/>
        <v>144844</v>
      </c>
      <c r="L12" s="58"/>
      <c r="M12" s="58"/>
      <c r="N12" s="58"/>
    </row>
    <row r="13" spans="1:14" ht="16.5" customHeight="1">
      <c r="A13" s="22" t="s">
        <v>70</v>
      </c>
      <c r="B13" s="41">
        <f>+B11-B12</f>
        <v>298123</v>
      </c>
      <c r="C13" s="41">
        <f>+C11-C12</f>
        <v>240558</v>
      </c>
      <c r="D13" s="41">
        <f>+D11-D12</f>
        <v>292230</v>
      </c>
      <c r="E13" s="41">
        <f aca="true" t="shared" si="3" ref="E13:J13">+E11-E12</f>
        <v>159209</v>
      </c>
      <c r="F13" s="41">
        <f t="shared" si="3"/>
        <v>206566</v>
      </c>
      <c r="G13" s="41">
        <f t="shared" si="3"/>
        <v>210259</v>
      </c>
      <c r="H13" s="41">
        <f t="shared" si="3"/>
        <v>246886</v>
      </c>
      <c r="I13" s="41">
        <f t="shared" si="3"/>
        <v>335837</v>
      </c>
      <c r="J13" s="41">
        <f t="shared" si="3"/>
        <v>110138</v>
      </c>
      <c r="K13" s="38">
        <f t="shared" si="1"/>
        <v>2099806</v>
      </c>
      <c r="L13" s="59"/>
      <c r="M13" s="58"/>
      <c r="N13" s="58"/>
    </row>
    <row r="14" spans="1:14" ht="12" customHeight="1">
      <c r="A14" s="22"/>
      <c r="B14" s="41"/>
      <c r="C14" s="41"/>
      <c r="D14" s="41"/>
      <c r="E14" s="41"/>
      <c r="F14" s="41"/>
      <c r="G14" s="41"/>
      <c r="H14" s="41"/>
      <c r="I14" s="41"/>
      <c r="J14" s="41"/>
      <c r="K14" s="38"/>
      <c r="L14"/>
      <c r="M14"/>
      <c r="N14"/>
    </row>
    <row r="15" spans="1:14" ht="15.75" customHeight="1">
      <c r="A15" s="16" t="s">
        <v>30</v>
      </c>
      <c r="B15" s="40">
        <v>4.4911</v>
      </c>
      <c r="C15" s="40">
        <v>4.9339</v>
      </c>
      <c r="D15" s="40">
        <v>5.4695</v>
      </c>
      <c r="E15" s="40">
        <v>4.7554</v>
      </c>
      <c r="F15" s="40">
        <v>5.0324</v>
      </c>
      <c r="G15" s="40">
        <v>5.0834</v>
      </c>
      <c r="H15" s="40">
        <v>4.0475</v>
      </c>
      <c r="I15" s="40">
        <v>4.0885</v>
      </c>
      <c r="J15" s="40">
        <v>4.6262</v>
      </c>
      <c r="K15" s="31"/>
      <c r="L15"/>
      <c r="M15"/>
      <c r="N15"/>
    </row>
    <row r="16" spans="1:12" ht="15.75" customHeight="1">
      <c r="A16" s="16" t="s">
        <v>71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1"/>
      <c r="L16" s="58"/>
    </row>
    <row r="17" spans="1:11" ht="12" customHeight="1">
      <c r="A17" s="17"/>
      <c r="B17" s="17"/>
      <c r="C17" s="39"/>
      <c r="D17" s="39"/>
      <c r="E17" s="39"/>
      <c r="F17" s="39"/>
      <c r="G17" s="39"/>
      <c r="H17" s="39"/>
      <c r="I17" s="39"/>
      <c r="J17" s="39"/>
      <c r="K17" s="31"/>
    </row>
    <row r="18" spans="1:11" ht="16.5" customHeight="1">
      <c r="A18" s="16" t="s">
        <v>29</v>
      </c>
      <c r="B18" s="39">
        <v>1.123911888504278</v>
      </c>
      <c r="C18" s="39">
        <v>1.149397993303124</v>
      </c>
      <c r="D18" s="39">
        <v>1.082507576493761</v>
      </c>
      <c r="E18" s="39">
        <v>1.369018386511305</v>
      </c>
      <c r="F18" s="39">
        <v>1.043268892943005</v>
      </c>
      <c r="G18" s="39">
        <v>1.144049048847941</v>
      </c>
      <c r="H18" s="39">
        <v>1.124857358917031</v>
      </c>
      <c r="I18" s="39">
        <v>1.107047793503028</v>
      </c>
      <c r="J18" s="39">
        <v>1.085571999871999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1762326.8</v>
      </c>
      <c r="C20" s="36">
        <f aca="true" t="shared" si="4" ref="C20:J20">SUM(C21:C28)</f>
        <v>1647709.3900000001</v>
      </c>
      <c r="D20" s="36">
        <f t="shared" si="4"/>
        <v>2052562.14</v>
      </c>
      <c r="E20" s="36">
        <f t="shared" si="4"/>
        <v>1266348.47</v>
      </c>
      <c r="F20" s="36">
        <f t="shared" si="4"/>
        <v>1267581.96</v>
      </c>
      <c r="G20" s="36">
        <f t="shared" si="4"/>
        <v>1384587.6</v>
      </c>
      <c r="H20" s="36">
        <f t="shared" si="4"/>
        <v>1257720.8199999996</v>
      </c>
      <c r="I20" s="36">
        <f t="shared" si="4"/>
        <v>1775851.29</v>
      </c>
      <c r="J20" s="36">
        <f t="shared" si="4"/>
        <v>613659.9299999999</v>
      </c>
      <c r="K20" s="36">
        <f aca="true" t="shared" si="5" ref="K20:K28">SUM(B20:J20)</f>
        <v>13028348.399999999</v>
      </c>
      <c r="L20"/>
      <c r="M20"/>
      <c r="N20"/>
    </row>
    <row r="21" spans="1:14" ht="16.5" customHeight="1">
      <c r="A21" s="35" t="s">
        <v>28</v>
      </c>
      <c r="B21" s="57">
        <f>ROUND((B15+B16)*B7,2)</f>
        <v>1518369.05</v>
      </c>
      <c r="C21" s="57">
        <f>ROUND((C15+C16)*C7,2)</f>
        <v>1382764.95</v>
      </c>
      <c r="D21" s="57">
        <f aca="true" t="shared" si="6" ref="D21:J21">ROUND((D15+D16)*D7,2)</f>
        <v>1836040.05</v>
      </c>
      <c r="E21" s="57">
        <f t="shared" si="6"/>
        <v>893924.85</v>
      </c>
      <c r="F21" s="57">
        <f t="shared" si="6"/>
        <v>1172232.16</v>
      </c>
      <c r="G21" s="57">
        <f t="shared" si="6"/>
        <v>1174224.73</v>
      </c>
      <c r="H21" s="57">
        <f t="shared" si="6"/>
        <v>1076165.49</v>
      </c>
      <c r="I21" s="57">
        <f t="shared" si="6"/>
        <v>1531727.91</v>
      </c>
      <c r="J21" s="57">
        <f t="shared" si="6"/>
        <v>551697.48</v>
      </c>
      <c r="K21" s="30">
        <f t="shared" si="5"/>
        <v>11137146.67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188143.98</v>
      </c>
      <c r="C22" s="30">
        <f t="shared" si="7"/>
        <v>206582.31</v>
      </c>
      <c r="D22" s="30">
        <f t="shared" si="7"/>
        <v>151487.21</v>
      </c>
      <c r="E22" s="30">
        <f t="shared" si="7"/>
        <v>329874.71</v>
      </c>
      <c r="F22" s="30">
        <f t="shared" si="7"/>
        <v>50721.19</v>
      </c>
      <c r="G22" s="30">
        <f t="shared" si="7"/>
        <v>169145.96</v>
      </c>
      <c r="H22" s="30">
        <f t="shared" si="7"/>
        <v>134367.18</v>
      </c>
      <c r="I22" s="30">
        <f t="shared" si="7"/>
        <v>163968.09</v>
      </c>
      <c r="J22" s="30">
        <f t="shared" si="7"/>
        <v>47209.86</v>
      </c>
      <c r="K22" s="30">
        <f t="shared" si="5"/>
        <v>1441500.49</v>
      </c>
      <c r="L22"/>
      <c r="M22"/>
      <c r="N22"/>
    </row>
    <row r="23" spans="1:14" ht="16.5" customHeight="1">
      <c r="A23" s="18" t="s">
        <v>26</v>
      </c>
      <c r="B23" s="30">
        <v>51413.77</v>
      </c>
      <c r="C23" s="30">
        <v>52386.97</v>
      </c>
      <c r="D23" s="30">
        <v>56732.41</v>
      </c>
      <c r="E23" s="30">
        <v>37210.22</v>
      </c>
      <c r="F23" s="30">
        <v>41024.31</v>
      </c>
      <c r="G23" s="30">
        <v>37434.8</v>
      </c>
      <c r="H23" s="30">
        <v>41711.94</v>
      </c>
      <c r="I23" s="30">
        <v>73908.87</v>
      </c>
      <c r="J23" s="30">
        <v>18897.26</v>
      </c>
      <c r="K23" s="30">
        <f t="shared" si="5"/>
        <v>410720.55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1372.95</v>
      </c>
      <c r="C26" s="30">
        <v>1284.11</v>
      </c>
      <c r="D26" s="30">
        <v>1601.77</v>
      </c>
      <c r="E26" s="30">
        <v>987.98</v>
      </c>
      <c r="F26" s="30">
        <v>987.98</v>
      </c>
      <c r="G26" s="30">
        <v>1079.51</v>
      </c>
      <c r="H26" s="30">
        <v>979.91</v>
      </c>
      <c r="I26" s="30">
        <v>1383.71</v>
      </c>
      <c r="J26" s="30">
        <v>479.19</v>
      </c>
      <c r="K26" s="30">
        <f t="shared" si="5"/>
        <v>10157.109999999999</v>
      </c>
      <c r="L26" s="58"/>
      <c r="M26" s="58"/>
      <c r="N26" s="58"/>
    </row>
    <row r="27" spans="1:14" ht="16.5" customHeight="1">
      <c r="A27" s="18" t="s">
        <v>78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8"/>
      <c r="M27" s="58"/>
      <c r="N27" s="58"/>
    </row>
    <row r="28" spans="1:14" ht="16.5" customHeight="1">
      <c r="A28" s="18" t="s">
        <v>79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984.3</v>
      </c>
      <c r="J28" s="30">
        <v>311.89</v>
      </c>
      <c r="K28" s="30">
        <f t="shared" si="5"/>
        <v>6516.15</v>
      </c>
      <c r="L28" s="58"/>
      <c r="M28" s="58"/>
      <c r="N28" s="5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-147874.69</v>
      </c>
      <c r="C31" s="30">
        <f t="shared" si="8"/>
        <v>-103754.11</v>
      </c>
      <c r="D31" s="30">
        <f t="shared" si="8"/>
        <v>-132503.88000000003</v>
      </c>
      <c r="E31" s="30">
        <f t="shared" si="8"/>
        <v>-115881.63</v>
      </c>
      <c r="F31" s="30">
        <f t="shared" si="8"/>
        <v>-64145.81</v>
      </c>
      <c r="G31" s="30">
        <f t="shared" si="8"/>
        <v>-117856.94</v>
      </c>
      <c r="H31" s="30">
        <f t="shared" si="8"/>
        <v>-48483.950000000004</v>
      </c>
      <c r="I31" s="30">
        <f t="shared" si="8"/>
        <v>-115213.03</v>
      </c>
      <c r="J31" s="30">
        <f t="shared" si="8"/>
        <v>-33895.91</v>
      </c>
      <c r="K31" s="30">
        <f aca="true" t="shared" si="9" ref="K31:K39">SUM(B31:J31)</f>
        <v>-879609.9500000001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-140240.25</v>
      </c>
      <c r="C32" s="30">
        <f t="shared" si="10"/>
        <v>-96613.66</v>
      </c>
      <c r="D32" s="30">
        <f t="shared" si="10"/>
        <v>-100468.5</v>
      </c>
      <c r="E32" s="30">
        <f t="shared" si="10"/>
        <v>-110387.82</v>
      </c>
      <c r="F32" s="30">
        <f t="shared" si="10"/>
        <v>-58652</v>
      </c>
      <c r="G32" s="30">
        <f t="shared" si="10"/>
        <v>-111854.17</v>
      </c>
      <c r="H32" s="30">
        <f t="shared" si="10"/>
        <v>-43035.05</v>
      </c>
      <c r="I32" s="30">
        <f t="shared" si="10"/>
        <v>-107518.70999999999</v>
      </c>
      <c r="J32" s="30">
        <f t="shared" si="10"/>
        <v>-24535.75</v>
      </c>
      <c r="K32" s="30">
        <f t="shared" si="9"/>
        <v>-793305.91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-82161.2</v>
      </c>
      <c r="C33" s="30">
        <f t="shared" si="11"/>
        <v>-89795.2</v>
      </c>
      <c r="D33" s="30">
        <f t="shared" si="11"/>
        <v>-82566</v>
      </c>
      <c r="E33" s="30">
        <f t="shared" si="11"/>
        <v>-53834</v>
      </c>
      <c r="F33" s="30">
        <f t="shared" si="11"/>
        <v>-58652</v>
      </c>
      <c r="G33" s="30">
        <f t="shared" si="11"/>
        <v>-32824</v>
      </c>
      <c r="H33" s="30">
        <f t="shared" si="11"/>
        <v>-28683.6</v>
      </c>
      <c r="I33" s="30">
        <f t="shared" si="11"/>
        <v>-85122.4</v>
      </c>
      <c r="J33" s="30">
        <f t="shared" si="11"/>
        <v>-17626.4</v>
      </c>
      <c r="K33" s="30">
        <f t="shared" si="9"/>
        <v>-531264.8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-58079.05</v>
      </c>
      <c r="C36" s="30">
        <v>-6818.46</v>
      </c>
      <c r="D36" s="30">
        <v>-17902.5</v>
      </c>
      <c r="E36" s="30">
        <v>-56553.82</v>
      </c>
      <c r="F36" s="26">
        <v>0</v>
      </c>
      <c r="G36" s="30">
        <v>-79030.17</v>
      </c>
      <c r="H36" s="30">
        <v>-14351.45</v>
      </c>
      <c r="I36" s="30">
        <v>-22396.31</v>
      </c>
      <c r="J36" s="30">
        <v>-6909.35</v>
      </c>
      <c r="K36" s="30">
        <f t="shared" si="9"/>
        <v>-262041.11000000002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-7634.44</v>
      </c>
      <c r="C37" s="27">
        <f t="shared" si="12"/>
        <v>-7140.45</v>
      </c>
      <c r="D37" s="27">
        <f t="shared" si="12"/>
        <v>-32035.380000000026</v>
      </c>
      <c r="E37" s="27">
        <f t="shared" si="12"/>
        <v>-5493.81</v>
      </c>
      <c r="F37" s="27">
        <f t="shared" si="12"/>
        <v>-5493.81</v>
      </c>
      <c r="G37" s="27">
        <f t="shared" si="12"/>
        <v>-6002.77</v>
      </c>
      <c r="H37" s="27">
        <f t="shared" si="12"/>
        <v>-5448.9</v>
      </c>
      <c r="I37" s="27">
        <f t="shared" si="12"/>
        <v>-7694.32</v>
      </c>
      <c r="J37" s="27">
        <f t="shared" si="12"/>
        <v>-9360.16</v>
      </c>
      <c r="K37" s="30">
        <f t="shared" si="9"/>
        <v>-86304.04000000001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67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-7634.44</v>
      </c>
      <c r="C47" s="17">
        <v>-7140.45</v>
      </c>
      <c r="D47" s="17">
        <v>-8906.85</v>
      </c>
      <c r="E47" s="17">
        <v>-5493.81</v>
      </c>
      <c r="F47" s="17">
        <v>-5493.81</v>
      </c>
      <c r="G47" s="17">
        <v>-6002.77</v>
      </c>
      <c r="H47" s="17">
        <v>-5448.9</v>
      </c>
      <c r="I47" s="17">
        <v>-7694.32</v>
      </c>
      <c r="J47" s="17">
        <v>-2664.57</v>
      </c>
      <c r="K47" s="30">
        <f t="shared" si="13"/>
        <v>-56479.920000000006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4"/>
      <c r="M50" s="58"/>
      <c r="N50" s="58"/>
    </row>
    <row r="51" spans="1:14" ht="16.5" customHeight="1">
      <c r="A51" s="25" t="s">
        <v>75</v>
      </c>
      <c r="B51" s="30">
        <v>-110754.24</v>
      </c>
      <c r="C51" s="30">
        <v>-113370.54</v>
      </c>
      <c r="D51" s="30">
        <v>-150967.01</v>
      </c>
      <c r="E51" s="30">
        <v>-110109.73</v>
      </c>
      <c r="F51" s="30">
        <v>-70894.47</v>
      </c>
      <c r="G51" s="30">
        <v>-79547.7</v>
      </c>
      <c r="H51" s="30">
        <v>-59029.41</v>
      </c>
      <c r="I51" s="30">
        <v>-91910.54</v>
      </c>
      <c r="J51" s="30">
        <v>-26300.18</v>
      </c>
      <c r="K51" s="30">
        <f t="shared" si="13"/>
        <v>-812883.8200000001</v>
      </c>
      <c r="L51" s="58"/>
      <c r="M51" s="58"/>
      <c r="N51" s="58"/>
    </row>
    <row r="52" spans="1:14" ht="16.5" customHeight="1">
      <c r="A52" s="25" t="s">
        <v>76</v>
      </c>
      <c r="B52" s="30">
        <v>110754.24</v>
      </c>
      <c r="C52" s="30">
        <v>113370.54</v>
      </c>
      <c r="D52" s="30">
        <v>150967.01</v>
      </c>
      <c r="E52" s="30">
        <v>110109.73</v>
      </c>
      <c r="F52" s="30">
        <v>70894.47</v>
      </c>
      <c r="G52" s="30">
        <v>79547.7</v>
      </c>
      <c r="H52" s="30">
        <v>59029.41</v>
      </c>
      <c r="I52" s="30">
        <v>91910.54</v>
      </c>
      <c r="J52" s="30">
        <v>26300.18</v>
      </c>
      <c r="K52" s="30">
        <f t="shared" si="13"/>
        <v>812883.8200000001</v>
      </c>
      <c r="L52" s="54"/>
      <c r="M52" s="58"/>
      <c r="N52" s="58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1614452.11</v>
      </c>
      <c r="C54" s="27">
        <f t="shared" si="15"/>
        <v>1543955.28</v>
      </c>
      <c r="D54" s="27">
        <f t="shared" si="15"/>
        <v>1920058.2599999998</v>
      </c>
      <c r="E54" s="27">
        <f t="shared" si="15"/>
        <v>1150466.8399999999</v>
      </c>
      <c r="F54" s="27">
        <f t="shared" si="15"/>
        <v>1203436.15</v>
      </c>
      <c r="G54" s="27">
        <f t="shared" si="15"/>
        <v>1266730.6600000001</v>
      </c>
      <c r="H54" s="27">
        <f t="shared" si="15"/>
        <v>1209236.8699999996</v>
      </c>
      <c r="I54" s="27">
        <f t="shared" si="15"/>
        <v>1660638.26</v>
      </c>
      <c r="J54" s="27">
        <f t="shared" si="15"/>
        <v>579764.0199999999</v>
      </c>
      <c r="K54" s="20">
        <f>SUM(B54:J54)</f>
        <v>12148738.45</v>
      </c>
      <c r="L54" s="53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5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1614452.1</v>
      </c>
      <c r="C60" s="10">
        <f t="shared" si="17"/>
        <v>1543955.28</v>
      </c>
      <c r="D60" s="10">
        <f t="shared" si="17"/>
        <v>1920058.2599999998</v>
      </c>
      <c r="E60" s="10">
        <f t="shared" si="17"/>
        <v>1150466.8399999999</v>
      </c>
      <c r="F60" s="10">
        <f t="shared" si="17"/>
        <v>1203436.15</v>
      </c>
      <c r="G60" s="10">
        <f t="shared" si="17"/>
        <v>1266730.6600000001</v>
      </c>
      <c r="H60" s="10">
        <f t="shared" si="17"/>
        <v>1209236.8699999996</v>
      </c>
      <c r="I60" s="10">
        <f>SUM(I61:I73)</f>
        <v>1660638.26</v>
      </c>
      <c r="J60" s="10">
        <f t="shared" si="17"/>
        <v>579764.0199999999</v>
      </c>
      <c r="K60" s="5">
        <f>SUM(K61:K73)</f>
        <v>12148738.439999998</v>
      </c>
      <c r="L60" s="9"/>
    </row>
    <row r="61" spans="1:12" ht="16.5" customHeight="1">
      <c r="A61" s="7" t="s">
        <v>57</v>
      </c>
      <c r="B61" s="8">
        <v>1411515.47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1411515.47</v>
      </c>
      <c r="L61"/>
    </row>
    <row r="62" spans="1:12" ht="16.5" customHeight="1">
      <c r="A62" s="7" t="s">
        <v>58</v>
      </c>
      <c r="B62" s="8">
        <v>202936.63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202936.63</v>
      </c>
      <c r="L62"/>
    </row>
    <row r="63" spans="1:12" ht="16.5" customHeight="1">
      <c r="A63" s="7" t="s">
        <v>4</v>
      </c>
      <c r="B63" s="6">
        <v>0</v>
      </c>
      <c r="C63" s="8">
        <v>1543955.28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1543955.28</v>
      </c>
      <c r="L63" s="55"/>
    </row>
    <row r="64" spans="1:11" ht="16.5" customHeight="1">
      <c r="A64" s="7" t="s">
        <v>3</v>
      </c>
      <c r="B64" s="6">
        <v>0</v>
      </c>
      <c r="C64" s="6">
        <v>0</v>
      </c>
      <c r="D64" s="8">
        <v>1920058.2599999998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1920058.2599999998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1150466.8399999999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1150466.8399999999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1203436.15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1203436.15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1266730.6600000001</v>
      </c>
      <c r="H67" s="6">
        <v>0</v>
      </c>
      <c r="I67" s="6">
        <v>0</v>
      </c>
      <c r="J67" s="6">
        <v>0</v>
      </c>
      <c r="K67" s="5">
        <f t="shared" si="18"/>
        <v>1266730.6600000001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1209236.8699999996</v>
      </c>
      <c r="I68" s="6">
        <v>0</v>
      </c>
      <c r="J68" s="6">
        <v>0</v>
      </c>
      <c r="K68" s="5">
        <f t="shared" si="18"/>
        <v>1209236.8699999996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610948.8200000001</v>
      </c>
      <c r="J70" s="6">
        <v>0</v>
      </c>
      <c r="K70" s="5">
        <f t="shared" si="18"/>
        <v>610948.8200000001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1049689.44</v>
      </c>
      <c r="J71" s="6">
        <v>0</v>
      </c>
      <c r="K71" s="5">
        <f t="shared" si="18"/>
        <v>1049689.44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579764.0199999999</v>
      </c>
      <c r="K72" s="5">
        <f t="shared" si="18"/>
        <v>579764.0199999999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6"/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2023-01-16T19:02:04Z</dcterms:modified>
  <cp:category/>
  <cp:version/>
  <cp:contentType/>
  <cp:contentStatus/>
</cp:coreProperties>
</file>