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<sst xmlns="http://schemas.openxmlformats.org/spreadsheetml/2006/main" count="82" uniqueCount="81">
  <si>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</si>
  <si>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</si>
  <si>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</si>
  <si>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</si>
  <si>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</si>
  <si>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</si>
  <si>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</si>
  <si>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</si>
  <si>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</si>
  <si>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</si>
  <si>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</si>
  <si>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</si>
  <si>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</si>
  <si>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</si>
  <si>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</si>
  <si>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</si>
  <si>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</si>
  <si>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</si>
  <si>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</si>
  <si>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</si>
  <si>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</si>
  <si>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</si>
  <si>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</si>
  <si>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</si>
  <si>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</si>
  <si>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</si>
  <si>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</si>
  <si>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</si>
  <si>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</si>
  <si>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</si>
  <si>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</si>
  <si>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</si>
  <si>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</si>
  <si>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</si>
  <si>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</si>
  <si>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</si>
  <si>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</si>
  <si>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</si>
  <si>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</si>
  <si>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</si>
  <si>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</si>
  <si>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</si>
  <si>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</si>
  <si>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</si>
  <si>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</si>
  <si>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</si>
  <si>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</si>
  <si>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</si>
  <si>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</si>
  <si>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</si>
  <si>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</si>
  <si>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</si>
  <si>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</si>
  <si>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</si>
  <si>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</si>
  <si>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</si>
  <si>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</si>
  <si>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</si>
  <si>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</si>
  <si>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</si>
  <si>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</si>
  <si>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</si>
  <si>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</si>
  <si>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</si>
  <si>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</si>
  <si>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</si>
  <si>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</si>
  <si>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</si>
  <si>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</si>
  <si>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</si>
  <si>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</si>
  <si>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</si>
  <si>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</si>
  <si>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</si>
  <si>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</si>
  <si>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</si>
  <si>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</si>
  <si>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</si>
  <si>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05/11/22 - VENCIMENTO 11/11/22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</si>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</sst>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7" sqref="K2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9"/>
      <c r="B3" s="52"/>
      <c r="C3" s="49"/>
      <c r="D3" s="49" t="s">
        <v>49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2" t="s">
        <v>48</v>
      </c>
      <c r="B4" s="63" t="s">
        <v>47</v>
      </c>
      <c r="C4" s="64"/>
      <c r="D4" s="64"/>
      <c r="E4" s="64"/>
      <c r="F4" s="64"/>
      <c r="G4" s="64"/>
      <c r="H4" s="64"/>
      <c r="I4" s="64"/>
      <c r="J4" s="64"/>
      <c r="K4" s="62" t="s">
        <v>46</v>
      </c>
    </row>
    <row r="5" spans="1:11" ht="43.5" customHeight="1">
      <c r="A5" s="62"/>
      <c r="B5" s="47" t="s">
        <v>59</v>
      </c>
      <c r="C5" s="47" t="s">
        <v>45</v>
      </c>
      <c r="D5" s="48" t="s">
        <v>60</v>
      </c>
      <c r="E5" s="48" t="s">
        <v>61</v>
      </c>
      <c r="F5" s="48" t="s">
        <v>62</v>
      </c>
      <c r="G5" s="47" t="s">
        <v>63</v>
      </c>
      <c r="H5" s="48" t="s">
        <v>60</v>
      </c>
      <c r="I5" s="47" t="s">
        <v>44</v>
      </c>
      <c r="J5" s="47" t="s">
        <v>64</v>
      </c>
      <c r="K5" s="62"/>
    </row>
    <row r="6" spans="1:11" ht="18.75" customHeight="1">
      <c r="A6" s="62"/>
      <c r="B6" s="46" t="s">
        <v>43</v>
      </c>
      <c r="C6" s="46" t="s">
        <v>42</v>
      </c>
      <c r="D6" s="46" t="s">
        <v>41</v>
      </c>
      <c r="E6" s="46" t="s">
        <v>40</v>
      </c>
      <c r="F6" s="46" t="s">
        <v>39</v>
      </c>
      <c r="G6" s="46" t="s">
        <v>38</v>
      </c>
      <c r="H6" s="46" t="s">
        <v>37</v>
      </c>
      <c r="I6" s="46" t="s">
        <v>36</v>
      </c>
      <c r="J6" s="46" t="s">
        <v>35</v>
      </c>
      <c r="K6" s="62"/>
    </row>
    <row r="7" spans="1:14" ht="16.5" customHeight="1">
      <c r="A7" s="13" t="s">
        <v>34</v>
      </c>
      <c r="B7" s="45">
        <f>+B8+B11</f>
        <v>183690</v>
      </c>
      <c r="C7" s="45">
        <f aca="true" t="shared" si="0" ref="C7:J7">+C8+C11</f>
        <v>160752</v>
      </c>
      <c r="D7" s="45">
        <f t="shared" si="0"/>
        <v>215781</v>
      </c>
      <c r="E7" s="45">
        <f t="shared" si="0"/>
        <v>102028</v>
      </c>
      <c r="F7" s="45">
        <f t="shared" si="0"/>
        <v>140981</v>
      </c>
      <c r="G7" s="45">
        <f t="shared" si="0"/>
        <v>153296</v>
      </c>
      <c r="H7" s="45">
        <f t="shared" si="0"/>
        <v>177235</v>
      </c>
      <c r="I7" s="45">
        <f t="shared" si="0"/>
        <v>219005</v>
      </c>
      <c r="J7" s="45">
        <f t="shared" si="0"/>
        <v>51489</v>
      </c>
      <c r="K7" s="38">
        <f aca="true" t="shared" si="1" ref="K7:K13">SUM(B7:J7)</f>
        <v>1404257</v>
      </c>
      <c r="L7" s="44"/>
      <c r="M7"/>
      <c r="N7"/>
    </row>
    <row r="8" spans="1:14" ht="16.5" customHeight="1">
      <c r="A8" s="42" t="s">
        <v>33</v>
      </c>
      <c r="B8" s="43">
        <f aca="true" t="shared" si="2" ref="B8:J8">+B9+B10</f>
        <v>12341</v>
      </c>
      <c r="C8" s="43">
        <f t="shared" si="2"/>
        <v>17633</v>
      </c>
      <c r="D8" s="43">
        <f t="shared" si="2"/>
        <v>15463</v>
      </c>
      <c r="E8" s="43">
        <f t="shared" si="2"/>
        <v>8747</v>
      </c>
      <c r="F8" s="43">
        <f t="shared" si="2"/>
        <v>9323</v>
      </c>
      <c r="G8" s="43">
        <f t="shared" si="2"/>
        <v>5953</v>
      </c>
      <c r="H8" s="43">
        <f t="shared" si="2"/>
        <v>5361</v>
      </c>
      <c r="I8" s="43">
        <f t="shared" si="2"/>
        <v>13683</v>
      </c>
      <c r="J8" s="43">
        <f t="shared" si="2"/>
        <v>1847</v>
      </c>
      <c r="K8" s="38">
        <f t="shared" si="1"/>
        <v>90351</v>
      </c>
      <c r="L8"/>
      <c r="M8"/>
      <c r="N8"/>
    </row>
    <row r="9" spans="1:14" ht="16.5" customHeight="1">
      <c r="A9" s="22" t="s">
        <v>32</v>
      </c>
      <c r="B9" s="43">
        <v>12322</v>
      </c>
      <c r="C9" s="43">
        <v>17630</v>
      </c>
      <c r="D9" s="43">
        <v>15452</v>
      </c>
      <c r="E9" s="43">
        <v>8610</v>
      </c>
      <c r="F9" s="43">
        <v>9310</v>
      </c>
      <c r="G9" s="43">
        <v>5953</v>
      </c>
      <c r="H9" s="43">
        <v>5361</v>
      </c>
      <c r="I9" s="43">
        <v>13652</v>
      </c>
      <c r="J9" s="43">
        <v>1847</v>
      </c>
      <c r="K9" s="38">
        <f t="shared" si="1"/>
        <v>90137</v>
      </c>
      <c r="L9"/>
      <c r="M9"/>
      <c r="N9"/>
    </row>
    <row r="10" spans="1:14" ht="16.5" customHeight="1">
      <c r="A10" s="22" t="s">
        <v>31</v>
      </c>
      <c r="B10" s="43">
        <v>19</v>
      </c>
      <c r="C10" s="43">
        <v>3</v>
      </c>
      <c r="D10" s="43">
        <v>11</v>
      </c>
      <c r="E10" s="43">
        <v>137</v>
      </c>
      <c r="F10" s="43">
        <v>13</v>
      </c>
      <c r="G10" s="43">
        <v>0</v>
      </c>
      <c r="H10" s="43">
        <v>0</v>
      </c>
      <c r="I10" s="43">
        <v>31</v>
      </c>
      <c r="J10" s="43">
        <v>0</v>
      </c>
      <c r="K10" s="38">
        <f t="shared" si="1"/>
        <v>214</v>
      </c>
      <c r="L10"/>
      <c r="M10"/>
      <c r="N10"/>
    </row>
    <row r="11" spans="1:14" ht="16.5" customHeight="1">
      <c r="A11" s="42" t="s">
        <v>68</v>
      </c>
      <c r="B11" s="41">
        <v>171349</v>
      </c>
      <c r="C11" s="41">
        <v>143119</v>
      </c>
      <c r="D11" s="41">
        <v>200318</v>
      </c>
      <c r="E11" s="41">
        <v>93281</v>
      </c>
      <c r="F11" s="41">
        <v>131658</v>
      </c>
      <c r="G11" s="41">
        <v>147343</v>
      </c>
      <c r="H11" s="41">
        <v>171874</v>
      </c>
      <c r="I11" s="41">
        <v>205322</v>
      </c>
      <c r="J11" s="41">
        <v>49642</v>
      </c>
      <c r="K11" s="38">
        <f t="shared" si="1"/>
        <v>1313906</v>
      </c>
      <c r="L11" s="58"/>
      <c r="M11" s="58"/>
      <c r="N11" s="58"/>
    </row>
    <row r="12" spans="1:14" ht="16.5" customHeight="1">
      <c r="A12" s="22" t="s">
        <v>69</v>
      </c>
      <c r="B12" s="41">
        <v>12600</v>
      </c>
      <c r="C12" s="41">
        <v>10955</v>
      </c>
      <c r="D12" s="41">
        <v>16056</v>
      </c>
      <c r="E12" s="41">
        <v>8953</v>
      </c>
      <c r="F12" s="41">
        <v>8634</v>
      </c>
      <c r="G12" s="41">
        <v>8184</v>
      </c>
      <c r="H12" s="41">
        <v>7586</v>
      </c>
      <c r="I12" s="41">
        <v>10521</v>
      </c>
      <c r="J12" s="41">
        <v>2068</v>
      </c>
      <c r="K12" s="38">
        <f t="shared" si="1"/>
        <v>85557</v>
      </c>
      <c r="L12" s="58"/>
      <c r="M12" s="58"/>
      <c r="N12" s="58"/>
    </row>
    <row r="13" spans="1:14" ht="16.5" customHeight="1">
      <c r="A13" s="22" t="s">
        <v>70</v>
      </c>
      <c r="B13" s="41">
        <f>+B11-B12</f>
        <v>158749</v>
      </c>
      <c r="C13" s="41">
        <f>+C11-C12</f>
        <v>132164</v>
      </c>
      <c r="D13" s="41">
        <f>+D11-D12</f>
        <v>184262</v>
      </c>
      <c r="E13" s="41">
        <f aca="true" t="shared" si="3" ref="E13:J13">+E11-E12</f>
        <v>84328</v>
      </c>
      <c r="F13" s="41">
        <f t="shared" si="3"/>
        <v>123024</v>
      </c>
      <c r="G13" s="41">
        <f t="shared" si="3"/>
        <v>139159</v>
      </c>
      <c r="H13" s="41">
        <f t="shared" si="3"/>
        <v>164288</v>
      </c>
      <c r="I13" s="41">
        <f t="shared" si="3"/>
        <v>194801</v>
      </c>
      <c r="J13" s="41">
        <f t="shared" si="3"/>
        <v>47574</v>
      </c>
      <c r="K13" s="38">
        <f t="shared" si="1"/>
        <v>1228349</v>
      </c>
      <c r="L13" s="59"/>
      <c r="M13" s="58"/>
      <c r="N13" s="58"/>
    </row>
    <row r="14" spans="1:14" ht="12" customHeight="1">
      <c r="A14" s="22"/>
      <c r="B14" s="41"/>
      <c r="C14" s="41"/>
      <c r="D14" s="41"/>
      <c r="E14" s="41"/>
      <c r="F14" s="41"/>
      <c r="G14" s="41"/>
      <c r="H14" s="41"/>
      <c r="I14" s="41"/>
      <c r="J14" s="41"/>
      <c r="K14" s="38"/>
      <c r="L14"/>
      <c r="M14"/>
      <c r="N14"/>
    </row>
    <row r="15" spans="1:14" ht="15.75" customHeight="1">
      <c r="A15" s="16" t="s">
        <v>30</v>
      </c>
      <c r="B15" s="40">
        <v>4.4911</v>
      </c>
      <c r="C15" s="40">
        <v>4.9339</v>
      </c>
      <c r="D15" s="40">
        <v>5.4695</v>
      </c>
      <c r="E15" s="40">
        <v>4.7554</v>
      </c>
      <c r="F15" s="40">
        <v>5.0324</v>
      </c>
      <c r="G15" s="40">
        <v>5.0834</v>
      </c>
      <c r="H15" s="40">
        <v>4.0475</v>
      </c>
      <c r="I15" s="40">
        <v>4.0885</v>
      </c>
      <c r="J15" s="40">
        <v>4.6262</v>
      </c>
      <c r="K15" s="31"/>
      <c r="L15"/>
      <c r="M15"/>
      <c r="N15"/>
    </row>
    <row r="16" spans="1:12" ht="15.75" customHeight="1">
      <c r="A16" s="16" t="s">
        <v>71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1"/>
      <c r="L16" s="58"/>
    </row>
    <row r="17" spans="1:11" ht="12" customHeight="1">
      <c r="A17" s="17"/>
      <c r="B17" s="17"/>
      <c r="C17" s="39"/>
      <c r="D17" s="39"/>
      <c r="E17" s="39"/>
      <c r="F17" s="39"/>
      <c r="G17" s="39"/>
      <c r="H17" s="39"/>
      <c r="I17" s="39"/>
      <c r="J17" s="39"/>
      <c r="K17" s="31"/>
    </row>
    <row r="18" spans="1:11" ht="16.5" customHeight="1">
      <c r="A18" s="16" t="s">
        <v>29</v>
      </c>
      <c r="B18" s="39">
        <v>1.113635402749035</v>
      </c>
      <c r="C18" s="39">
        <v>1.167791517549157</v>
      </c>
      <c r="D18" s="39">
        <v>1.056963230935535</v>
      </c>
      <c r="E18" s="39">
        <v>1.340677844527143</v>
      </c>
      <c r="F18" s="39">
        <v>1.022021833385057</v>
      </c>
      <c r="G18" s="39">
        <v>1.143361301263952</v>
      </c>
      <c r="H18" s="39">
        <v>1.081821331172097</v>
      </c>
      <c r="I18" s="39">
        <v>1.082633691742347</v>
      </c>
      <c r="J18" s="39">
        <v>1.036535885456541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73</v>
      </c>
      <c r="B20" s="36">
        <f>SUM(B21:B28)</f>
        <v>949190.97</v>
      </c>
      <c r="C20" s="36">
        <f aca="true" t="shared" si="4" ref="C20:J20">SUM(C21:C28)</f>
        <v>971126.49</v>
      </c>
      <c r="D20" s="36">
        <f t="shared" si="4"/>
        <v>1295309.99</v>
      </c>
      <c r="E20" s="36">
        <f t="shared" si="4"/>
        <v>677324.6399999999</v>
      </c>
      <c r="F20" s="36">
        <f t="shared" si="4"/>
        <v>756552.27</v>
      </c>
      <c r="G20" s="36">
        <f t="shared" si="4"/>
        <v>919255.0700000001</v>
      </c>
      <c r="H20" s="36">
        <f t="shared" si="4"/>
        <v>812274.8600000001</v>
      </c>
      <c r="I20" s="36">
        <f t="shared" si="4"/>
        <v>1019562.38</v>
      </c>
      <c r="J20" s="36">
        <f t="shared" si="4"/>
        <v>254260.34000000003</v>
      </c>
      <c r="K20" s="36">
        <f aca="true" t="shared" si="5" ref="K20:K28">SUM(B20:J20)</f>
        <v>7654857.01</v>
      </c>
      <c r="L20"/>
      <c r="M20"/>
      <c r="N20"/>
    </row>
    <row r="21" spans="1:14" ht="16.5" customHeight="1">
      <c r="A21" s="35" t="s">
        <v>28</v>
      </c>
      <c r="B21" s="57">
        <f>ROUND((B15+B16)*B7,2)</f>
        <v>824970.16</v>
      </c>
      <c r="C21" s="57">
        <f>ROUND((C15+C16)*C7,2)</f>
        <v>793134.29</v>
      </c>
      <c r="D21" s="57">
        <f aca="true" t="shared" si="6" ref="D21:J21">ROUND((D15+D16)*D7,2)</f>
        <v>1180214.18</v>
      </c>
      <c r="E21" s="57">
        <f t="shared" si="6"/>
        <v>485183.95</v>
      </c>
      <c r="F21" s="57">
        <f t="shared" si="6"/>
        <v>709472.78</v>
      </c>
      <c r="G21" s="57">
        <f t="shared" si="6"/>
        <v>779264.89</v>
      </c>
      <c r="H21" s="57">
        <f t="shared" si="6"/>
        <v>717358.66</v>
      </c>
      <c r="I21" s="57">
        <f t="shared" si="6"/>
        <v>895401.94</v>
      </c>
      <c r="J21" s="57">
        <f t="shared" si="6"/>
        <v>238198.41</v>
      </c>
      <c r="K21" s="30">
        <f t="shared" si="5"/>
        <v>6623199.26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93745.82</v>
      </c>
      <c r="C22" s="30">
        <f t="shared" si="7"/>
        <v>133081.21</v>
      </c>
      <c r="D22" s="30">
        <f t="shared" si="7"/>
        <v>67228.81</v>
      </c>
      <c r="E22" s="30">
        <f t="shared" si="7"/>
        <v>165291.42</v>
      </c>
      <c r="F22" s="30">
        <f t="shared" si="7"/>
        <v>15623.89</v>
      </c>
      <c r="G22" s="30">
        <f t="shared" si="7"/>
        <v>111716.43</v>
      </c>
      <c r="H22" s="30">
        <f t="shared" si="7"/>
        <v>58695.24</v>
      </c>
      <c r="I22" s="30">
        <f t="shared" si="7"/>
        <v>73990.37</v>
      </c>
      <c r="J22" s="30">
        <f t="shared" si="7"/>
        <v>8702.79</v>
      </c>
      <c r="K22" s="30">
        <f t="shared" si="5"/>
        <v>728075.9800000001</v>
      </c>
      <c r="L22"/>
      <c r="M22"/>
      <c r="N22"/>
    </row>
    <row r="23" spans="1:14" ht="16.5" customHeight="1">
      <c r="A23" s="18" t="s">
        <v>26</v>
      </c>
      <c r="B23" s="30">
        <v>26233.82</v>
      </c>
      <c r="C23" s="30">
        <v>38976.21</v>
      </c>
      <c r="D23" s="30">
        <v>39508</v>
      </c>
      <c r="E23" s="30">
        <v>21631.72</v>
      </c>
      <c r="F23" s="30">
        <v>27870.14</v>
      </c>
      <c r="G23" s="30">
        <v>24394.72</v>
      </c>
      <c r="H23" s="30">
        <v>30685.53</v>
      </c>
      <c r="I23" s="30">
        <v>44001.72</v>
      </c>
      <c r="J23" s="30">
        <v>11657.26</v>
      </c>
      <c r="K23" s="30">
        <f t="shared" si="5"/>
        <v>264959.12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72</v>
      </c>
      <c r="B26" s="30">
        <v>1214.12</v>
      </c>
      <c r="C26" s="30">
        <v>1243.73</v>
      </c>
      <c r="D26" s="30">
        <v>1658.3</v>
      </c>
      <c r="E26" s="30">
        <v>866.84</v>
      </c>
      <c r="F26" s="30">
        <v>969.14</v>
      </c>
      <c r="G26" s="30">
        <v>1176.43</v>
      </c>
      <c r="H26" s="30">
        <v>1039.13</v>
      </c>
      <c r="I26" s="30">
        <v>1305.64</v>
      </c>
      <c r="J26" s="30">
        <v>325.74</v>
      </c>
      <c r="K26" s="30">
        <f t="shared" si="5"/>
        <v>9799.07</v>
      </c>
      <c r="L26" s="58"/>
      <c r="M26" s="58"/>
      <c r="N26" s="58"/>
    </row>
    <row r="27" spans="1:14" ht="16.5" customHeight="1">
      <c r="A27" s="18" t="s">
        <v>79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8"/>
      <c r="M27" s="58"/>
      <c r="N27" s="58"/>
    </row>
    <row r="28" spans="1:14" ht="16.5" customHeight="1">
      <c r="A28" s="18" t="s">
        <v>80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984.3</v>
      </c>
      <c r="J28" s="30">
        <v>311.89</v>
      </c>
      <c r="K28" s="30">
        <f t="shared" si="5"/>
        <v>6516.15</v>
      </c>
      <c r="L28" s="58"/>
      <c r="M28" s="58"/>
      <c r="N28" s="5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-60968.04</v>
      </c>
      <c r="C31" s="30">
        <f t="shared" si="8"/>
        <v>-84487.91</v>
      </c>
      <c r="D31" s="30">
        <f t="shared" si="8"/>
        <v>-955338.54</v>
      </c>
      <c r="E31" s="30">
        <f t="shared" si="8"/>
        <v>-42704.18</v>
      </c>
      <c r="F31" s="30">
        <f t="shared" si="8"/>
        <v>-46353.020000000004</v>
      </c>
      <c r="G31" s="30">
        <f t="shared" si="8"/>
        <v>-32734.870000000003</v>
      </c>
      <c r="H31" s="30">
        <f t="shared" si="8"/>
        <v>-605366.63</v>
      </c>
      <c r="I31" s="30">
        <f t="shared" si="8"/>
        <v>-67329.01000000001</v>
      </c>
      <c r="J31" s="30">
        <f t="shared" si="8"/>
        <v>-16633.7</v>
      </c>
      <c r="K31" s="30">
        <f aca="true" t="shared" si="9" ref="K31:K39">SUM(B31:J31)</f>
        <v>-1911915.9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-54216.8</v>
      </c>
      <c r="C32" s="30">
        <f t="shared" si="10"/>
        <v>-77572</v>
      </c>
      <c r="D32" s="30">
        <f t="shared" si="10"/>
        <v>-67988.8</v>
      </c>
      <c r="E32" s="30">
        <f t="shared" si="10"/>
        <v>-37884</v>
      </c>
      <c r="F32" s="30">
        <f t="shared" si="10"/>
        <v>-40964</v>
      </c>
      <c r="G32" s="30">
        <f t="shared" si="10"/>
        <v>-26193.2</v>
      </c>
      <c r="H32" s="30">
        <f t="shared" si="10"/>
        <v>-23588.4</v>
      </c>
      <c r="I32" s="30">
        <f t="shared" si="10"/>
        <v>-60068.8</v>
      </c>
      <c r="J32" s="30">
        <f t="shared" si="10"/>
        <v>-8126.8</v>
      </c>
      <c r="K32" s="30">
        <f t="shared" si="9"/>
        <v>-396602.8</v>
      </c>
      <c r="L32"/>
      <c r="M32"/>
      <c r="N32"/>
    </row>
    <row r="33" spans="1:14" s="23" customFormat="1" ht="16.5" customHeight="1">
      <c r="A33" s="29" t="s">
        <v>56</v>
      </c>
      <c r="B33" s="30">
        <f aca="true" t="shared" si="11" ref="B33:J33">-ROUND((B9)*$E$3,2)</f>
        <v>-54216.8</v>
      </c>
      <c r="C33" s="30">
        <f t="shared" si="11"/>
        <v>-77572</v>
      </c>
      <c r="D33" s="30">
        <f t="shared" si="11"/>
        <v>-67988.8</v>
      </c>
      <c r="E33" s="30">
        <f t="shared" si="11"/>
        <v>-37884</v>
      </c>
      <c r="F33" s="30">
        <f t="shared" si="11"/>
        <v>-40964</v>
      </c>
      <c r="G33" s="30">
        <f t="shared" si="11"/>
        <v>-26193.2</v>
      </c>
      <c r="H33" s="30">
        <f t="shared" si="11"/>
        <v>-23588.4</v>
      </c>
      <c r="I33" s="30">
        <f t="shared" si="11"/>
        <v>-60068.8</v>
      </c>
      <c r="J33" s="30">
        <f t="shared" si="11"/>
        <v>-8126.8</v>
      </c>
      <c r="K33" s="30">
        <f t="shared" si="9"/>
        <v>-396602.8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-6751.24</v>
      </c>
      <c r="C37" s="27">
        <f t="shared" si="12"/>
        <v>-6915.91</v>
      </c>
      <c r="D37" s="27">
        <f t="shared" si="12"/>
        <v>-887349.74</v>
      </c>
      <c r="E37" s="27">
        <f t="shared" si="12"/>
        <v>-4820.18</v>
      </c>
      <c r="F37" s="27">
        <f t="shared" si="12"/>
        <v>-5389.02</v>
      </c>
      <c r="G37" s="27">
        <f t="shared" si="12"/>
        <v>-6541.67</v>
      </c>
      <c r="H37" s="27">
        <f t="shared" si="12"/>
        <v>-581778.23</v>
      </c>
      <c r="I37" s="27">
        <f t="shared" si="12"/>
        <v>-7260.21</v>
      </c>
      <c r="J37" s="27">
        <f t="shared" si="12"/>
        <v>-8506.9</v>
      </c>
      <c r="K37" s="30">
        <f t="shared" si="9"/>
        <v>-1515313.1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67</v>
      </c>
      <c r="B46" s="17">
        <v>0</v>
      </c>
      <c r="C46" s="17">
        <v>0</v>
      </c>
      <c r="D46" s="17">
        <v>-855000</v>
      </c>
      <c r="E46" s="17">
        <v>0</v>
      </c>
      <c r="F46" s="17">
        <v>0</v>
      </c>
      <c r="G46" s="17">
        <v>0</v>
      </c>
      <c r="H46" s="17">
        <v>-576000</v>
      </c>
      <c r="I46" s="17">
        <v>0</v>
      </c>
      <c r="J46" s="17">
        <v>0</v>
      </c>
      <c r="K46" s="30">
        <f t="shared" si="13"/>
        <v>-1431000</v>
      </c>
      <c r="L46" s="24"/>
      <c r="M46"/>
      <c r="N46"/>
    </row>
    <row r="47" spans="1:14" s="23" customFormat="1" ht="16.5" customHeight="1">
      <c r="A47" s="25" t="s">
        <v>10</v>
      </c>
      <c r="B47" s="17">
        <v>-6751.24</v>
      </c>
      <c r="C47" s="17">
        <v>-6915.91</v>
      </c>
      <c r="D47" s="17">
        <v>-9221.21</v>
      </c>
      <c r="E47" s="17">
        <v>-4820.18</v>
      </c>
      <c r="F47" s="17">
        <v>-5389.02</v>
      </c>
      <c r="G47" s="17">
        <v>-6541.67</v>
      </c>
      <c r="H47" s="17">
        <v>-5778.23</v>
      </c>
      <c r="I47" s="17">
        <v>-7260.21</v>
      </c>
      <c r="J47" s="17">
        <v>-1811.31</v>
      </c>
      <c r="K47" s="30">
        <f t="shared" si="13"/>
        <v>-54488.97999999999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74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4"/>
      <c r="M50" s="58"/>
      <c r="N50" s="58"/>
    </row>
    <row r="51" spans="1:14" ht="16.5" customHeight="1">
      <c r="A51" s="25" t="s">
        <v>75</v>
      </c>
      <c r="B51" s="30">
        <v>-65109.24</v>
      </c>
      <c r="C51" s="30">
        <v>-66180.25</v>
      </c>
      <c r="D51" s="30">
        <v>-96382.56</v>
      </c>
      <c r="E51" s="30">
        <v>-59435.39</v>
      </c>
      <c r="F51" s="30">
        <v>-46332.63</v>
      </c>
      <c r="G51" s="30">
        <v>-49076.17</v>
      </c>
      <c r="H51" s="30">
        <v>-34766.64</v>
      </c>
      <c r="I51" s="30">
        <v>-48979.46</v>
      </c>
      <c r="J51" s="30">
        <v>-10211.99</v>
      </c>
      <c r="K51" s="30">
        <f t="shared" si="13"/>
        <v>-476474.33</v>
      </c>
      <c r="L51" s="58"/>
      <c r="M51" s="58"/>
      <c r="N51" s="58"/>
    </row>
    <row r="52" spans="1:14" ht="16.5" customHeight="1">
      <c r="A52" s="25" t="s">
        <v>76</v>
      </c>
      <c r="B52" s="30">
        <v>65109.24</v>
      </c>
      <c r="C52" s="30">
        <v>66180.25</v>
      </c>
      <c r="D52" s="30">
        <v>96382.56</v>
      </c>
      <c r="E52" s="30">
        <v>59435.39</v>
      </c>
      <c r="F52" s="30">
        <v>46332.63</v>
      </c>
      <c r="G52" s="30">
        <v>49076.17</v>
      </c>
      <c r="H52" s="30">
        <v>34766.64</v>
      </c>
      <c r="I52" s="30">
        <v>48979.46</v>
      </c>
      <c r="J52" s="30">
        <v>10211.99</v>
      </c>
      <c r="K52" s="30">
        <f t="shared" si="13"/>
        <v>476474.33</v>
      </c>
      <c r="L52" s="54"/>
      <c r="M52" s="58"/>
      <c r="N52" s="58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888222.9299999999</v>
      </c>
      <c r="C54" s="27">
        <f t="shared" si="15"/>
        <v>886638.58</v>
      </c>
      <c r="D54" s="27">
        <f t="shared" si="15"/>
        <v>339971.44999999995</v>
      </c>
      <c r="E54" s="27">
        <f t="shared" si="15"/>
        <v>634620.4599999998</v>
      </c>
      <c r="F54" s="27">
        <f t="shared" si="15"/>
        <v>710199.25</v>
      </c>
      <c r="G54" s="27">
        <f t="shared" si="15"/>
        <v>886520.2000000001</v>
      </c>
      <c r="H54" s="27">
        <f t="shared" si="15"/>
        <v>206908.2300000001</v>
      </c>
      <c r="I54" s="27">
        <f t="shared" si="15"/>
        <v>952233.37</v>
      </c>
      <c r="J54" s="27">
        <f t="shared" si="15"/>
        <v>237626.64</v>
      </c>
      <c r="K54" s="20">
        <f>SUM(B54:J54)</f>
        <v>5742941.11</v>
      </c>
      <c r="L54" s="53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5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888222.9199999999</v>
      </c>
      <c r="C60" s="10">
        <f t="shared" si="17"/>
        <v>886638.58</v>
      </c>
      <c r="D60" s="10">
        <f t="shared" si="17"/>
        <v>339971.44999999995</v>
      </c>
      <c r="E60" s="10">
        <f t="shared" si="17"/>
        <v>634620.4599999998</v>
      </c>
      <c r="F60" s="10">
        <f t="shared" si="17"/>
        <v>710199.25</v>
      </c>
      <c r="G60" s="10">
        <f t="shared" si="17"/>
        <v>886520.2000000001</v>
      </c>
      <c r="H60" s="10">
        <f t="shared" si="17"/>
        <v>206908.2300000001</v>
      </c>
      <c r="I60" s="10">
        <f>SUM(I61:I73)</f>
        <v>952233.36</v>
      </c>
      <c r="J60" s="10">
        <f t="shared" si="17"/>
        <v>237626.64</v>
      </c>
      <c r="K60" s="5">
        <f>SUM(K61:K73)</f>
        <v>5742941.090000001</v>
      </c>
      <c r="L60" s="9"/>
    </row>
    <row r="61" spans="1:12" ht="16.5" customHeight="1">
      <c r="A61" s="7" t="s">
        <v>57</v>
      </c>
      <c r="B61" s="8">
        <v>776484.48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776484.48</v>
      </c>
      <c r="L61"/>
    </row>
    <row r="62" spans="1:12" ht="16.5" customHeight="1">
      <c r="A62" s="7" t="s">
        <v>58</v>
      </c>
      <c r="B62" s="8">
        <v>111738.44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111738.44</v>
      </c>
      <c r="L62"/>
    </row>
    <row r="63" spans="1:12" ht="16.5" customHeight="1">
      <c r="A63" s="7" t="s">
        <v>4</v>
      </c>
      <c r="B63" s="6">
        <v>0</v>
      </c>
      <c r="C63" s="8">
        <v>886638.58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886638.58</v>
      </c>
      <c r="L63" s="55"/>
    </row>
    <row r="64" spans="1:11" ht="16.5" customHeight="1">
      <c r="A64" s="7" t="s">
        <v>3</v>
      </c>
      <c r="B64" s="6">
        <v>0</v>
      </c>
      <c r="C64" s="6">
        <v>0</v>
      </c>
      <c r="D64" s="8">
        <v>339971.44999999995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339971.44999999995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634620.4599999998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634620.4599999998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710199.25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710199.25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886520.2000000001</v>
      </c>
      <c r="H67" s="6">
        <v>0</v>
      </c>
      <c r="I67" s="6">
        <v>0</v>
      </c>
      <c r="J67" s="6">
        <v>0</v>
      </c>
      <c r="K67" s="5">
        <f t="shared" si="18"/>
        <v>886520.2000000001</v>
      </c>
    </row>
    <row r="68" spans="1:11" ht="16.5" customHeight="1">
      <c r="A68" s="7" t="s">
        <v>50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206908.2300000001</v>
      </c>
      <c r="I68" s="6">
        <v>0</v>
      </c>
      <c r="J68" s="6">
        <v>0</v>
      </c>
      <c r="K68" s="5">
        <f t="shared" si="18"/>
        <v>206908.2300000001</v>
      </c>
    </row>
    <row r="69" spans="1:11" ht="16.5" customHeight="1">
      <c r="A69" s="7" t="s">
        <v>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355468.70999999996</v>
      </c>
      <c r="J70" s="6">
        <v>0</v>
      </c>
      <c r="K70" s="5">
        <f t="shared" si="18"/>
        <v>355468.70999999996</v>
      </c>
    </row>
    <row r="71" spans="1:11" ht="16.5" customHeight="1">
      <c r="A71" s="7" t="s">
        <v>53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596764.65</v>
      </c>
      <c r="J71" s="6">
        <v>0</v>
      </c>
      <c r="K71" s="5">
        <f t="shared" si="18"/>
        <v>596764.65</v>
      </c>
    </row>
    <row r="72" spans="1:11" ht="16.5" customHeight="1">
      <c r="A72" s="7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237626.64</v>
      </c>
      <c r="K72" s="5">
        <f t="shared" si="18"/>
        <v>237626.64</v>
      </c>
    </row>
    <row r="73" spans="1:11" ht="18" customHeight="1">
      <c r="A73" s="4" t="s">
        <v>65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6" t="s">
        <v>77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2023-01-16T19:11:00Z</dcterms:modified>
  <cp:category/>
  <cp:version/>
  <cp:contentType/>
  <cp:contentStatus/>
</cp:coreProperties>
</file>