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<sst xmlns="http://schemas.openxmlformats.org/spreadsheetml/2006/main" count="76" uniqueCount="75">
  <si>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</si>
  <si>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</si>
  <si>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</si>
  <si>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</si>
  <si>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</si>
  <si>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</si>
  <si>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</si>
  <si>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</si>
  <si>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</si>
  <si>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</si>
  <si>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</si>
  <si>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</si>
  <si>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</si>
  <si>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</si>
  <si>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</si>
  <si>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</si>
  <si>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</si>
  <si>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</si>
  <si>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</si>
  <si>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</si>
  <si>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</si>
  <si>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</si>
  <si>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</si>
  <si>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</si>
  <si>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</si>
  <si>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</si>
  <si>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</si>
  <si>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</si>
  <si>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</si>
  <si>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</si>
  <si>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</si>
  <si>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</si>
  <si>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</si>
  <si>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</si>
  <si>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</si>
  <si>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</si>
  <si>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</si>
  <si>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</si>
  <si>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</si>
  <si>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</si>
  <si>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</si>
  <si>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</si>
  <si>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</si>
  <si>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</si>
  <si>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</si>
  <si>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</si>
  <si>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</si>
  <si>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</si>
  <si>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</si>
  <si>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</si>
  <si>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</si>
  <si>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</si>
  <si>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</si>
  <si>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</si>
  <si>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</si>
  <si>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</si>
  <si>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</si>
  <si>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</si>
  <si>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</si>
  <si>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</si>
  <si>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</si>
  <si>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</si>
  <si>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</si>
  <si>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</si>
  <si>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</si>
  <si>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</si>
  <si>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</si>
  <si>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01/11/22 - VENCIMENTO 09/11/22</t>
  </si>
  <si>
    <t>5.2.8. Ajuste de Cronograma (+)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</si>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</sst>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49</v>
      </c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59" t="s">
        <v>47</v>
      </c>
    </row>
    <row r="5" spans="1:11" ht="43.5" customHeight="1">
      <c r="A5" s="59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9"/>
    </row>
    <row r="6" spans="1:11" ht="18.75" customHeight="1">
      <c r="A6" s="59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9"/>
    </row>
    <row r="7" spans="1:14" ht="16.5" customHeight="1">
      <c r="A7" s="13" t="s">
        <v>35</v>
      </c>
      <c r="B7" s="46">
        <f aca="true" t="shared" si="0" ref="B7:K7">B8+B11</f>
        <v>335168</v>
      </c>
      <c r="C7" s="46">
        <f t="shared" si="0"/>
        <v>277216</v>
      </c>
      <c r="D7" s="46">
        <f t="shared" si="0"/>
        <v>336055</v>
      </c>
      <c r="E7" s="46">
        <f t="shared" si="0"/>
        <v>184555</v>
      </c>
      <c r="F7" s="46">
        <f t="shared" si="0"/>
        <v>229932</v>
      </c>
      <c r="G7" s="46">
        <f t="shared" si="0"/>
        <v>225761</v>
      </c>
      <c r="H7" s="46">
        <f t="shared" si="0"/>
        <v>263695</v>
      </c>
      <c r="I7" s="46">
        <f t="shared" si="0"/>
        <v>374323</v>
      </c>
      <c r="J7" s="46">
        <f t="shared" si="0"/>
        <v>120684</v>
      </c>
      <c r="K7" s="46">
        <f t="shared" si="0"/>
        <v>2347389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17667</v>
      </c>
      <c r="C8" s="44">
        <f t="shared" si="1"/>
        <v>18340</v>
      </c>
      <c r="D8" s="44">
        <f t="shared" si="1"/>
        <v>17796</v>
      </c>
      <c r="E8" s="44">
        <f t="shared" si="1"/>
        <v>11662</v>
      </c>
      <c r="F8" s="44">
        <f t="shared" si="1"/>
        <v>12714</v>
      </c>
      <c r="G8" s="44">
        <f t="shared" si="1"/>
        <v>6826</v>
      </c>
      <c r="H8" s="44">
        <f t="shared" si="1"/>
        <v>5947</v>
      </c>
      <c r="I8" s="44">
        <f t="shared" si="1"/>
        <v>18731</v>
      </c>
      <c r="J8" s="44">
        <f t="shared" si="1"/>
        <v>4017</v>
      </c>
      <c r="K8" s="37">
        <f>SUM(B8:J8)</f>
        <v>113700</v>
      </c>
      <c r="L8"/>
      <c r="M8"/>
      <c r="N8"/>
    </row>
    <row r="9" spans="1:14" ht="16.5" customHeight="1">
      <c r="A9" s="22" t="s">
        <v>33</v>
      </c>
      <c r="B9" s="44">
        <v>17614</v>
      </c>
      <c r="C9" s="44">
        <v>18331</v>
      </c>
      <c r="D9" s="44">
        <v>17790</v>
      </c>
      <c r="E9" s="44">
        <v>11488</v>
      </c>
      <c r="F9" s="44">
        <v>12706</v>
      </c>
      <c r="G9" s="44">
        <v>6823</v>
      </c>
      <c r="H9" s="44">
        <v>5947</v>
      </c>
      <c r="I9" s="44">
        <v>18637</v>
      </c>
      <c r="J9" s="44">
        <v>4017</v>
      </c>
      <c r="K9" s="37">
        <f>SUM(B9:J9)</f>
        <v>113353</v>
      </c>
      <c r="L9"/>
      <c r="M9"/>
      <c r="N9"/>
    </row>
    <row r="10" spans="1:14" ht="16.5" customHeight="1">
      <c r="A10" s="22" t="s">
        <v>32</v>
      </c>
      <c r="B10" s="44">
        <v>53</v>
      </c>
      <c r="C10" s="44">
        <v>9</v>
      </c>
      <c r="D10" s="44">
        <v>6</v>
      </c>
      <c r="E10" s="44">
        <v>174</v>
      </c>
      <c r="F10" s="44">
        <v>8</v>
      </c>
      <c r="G10" s="44">
        <v>3</v>
      </c>
      <c r="H10" s="44">
        <v>0</v>
      </c>
      <c r="I10" s="44">
        <v>94</v>
      </c>
      <c r="J10" s="44">
        <v>0</v>
      </c>
      <c r="K10" s="37">
        <f>SUM(B10:J10)</f>
        <v>347</v>
      </c>
      <c r="L10"/>
      <c r="M10"/>
      <c r="N10"/>
    </row>
    <row r="11" spans="1:14" ht="16.5" customHeight="1">
      <c r="A11" s="43" t="s">
        <v>31</v>
      </c>
      <c r="B11" s="42">
        <v>317501</v>
      </c>
      <c r="C11" s="42">
        <v>258876</v>
      </c>
      <c r="D11" s="42">
        <v>318259</v>
      </c>
      <c r="E11" s="42">
        <v>172893</v>
      </c>
      <c r="F11" s="42">
        <v>217218</v>
      </c>
      <c r="G11" s="42">
        <v>218935</v>
      </c>
      <c r="H11" s="42">
        <v>257748</v>
      </c>
      <c r="I11" s="42">
        <v>355592</v>
      </c>
      <c r="J11" s="42">
        <v>116667</v>
      </c>
      <c r="K11" s="37">
        <f>SUM(B11:J11)</f>
        <v>2233689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56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1.23638414031576</v>
      </c>
      <c r="C16" s="38">
        <v>1.287394532183168</v>
      </c>
      <c r="D16" s="38">
        <v>1.192316774630557</v>
      </c>
      <c r="E16" s="38">
        <v>1.512398609961978</v>
      </c>
      <c r="F16" s="38">
        <v>1.160168398283515</v>
      </c>
      <c r="G16" s="38">
        <v>1.293899207691028</v>
      </c>
      <c r="H16" s="38">
        <v>1.256870967155769</v>
      </c>
      <c r="I16" s="38">
        <v>1.208358661150537</v>
      </c>
      <c r="J16" s="38">
        <v>1.149653804883011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SUM(B19:B27)</f>
        <v>1916237.64</v>
      </c>
      <c r="C18" s="35">
        <f aca="true" t="shared" si="2" ref="C18:J18">SUM(C19:C27)</f>
        <v>1819543.9600000002</v>
      </c>
      <c r="D18" s="35">
        <f t="shared" si="2"/>
        <v>2255118.6399999997</v>
      </c>
      <c r="E18" s="35">
        <f t="shared" si="2"/>
        <v>1368307.19</v>
      </c>
      <c r="F18" s="35">
        <f t="shared" si="2"/>
        <v>1386144.54</v>
      </c>
      <c r="G18" s="35">
        <f t="shared" si="2"/>
        <v>1526143.4300000002</v>
      </c>
      <c r="H18" s="35">
        <f t="shared" si="2"/>
        <v>1389246.8099999998</v>
      </c>
      <c r="I18" s="35">
        <f t="shared" si="2"/>
        <v>1929223.73</v>
      </c>
      <c r="J18" s="35">
        <f t="shared" si="2"/>
        <v>656759.7299999999</v>
      </c>
      <c r="K18" s="35">
        <f>SUM(B18:J18)</f>
        <v>14246725.67</v>
      </c>
      <c r="L18"/>
      <c r="M18"/>
      <c r="N18"/>
    </row>
    <row r="19" spans="1:14" ht="16.5" customHeight="1">
      <c r="A19" s="62" t="s">
        <v>28</v>
      </c>
      <c r="B19" s="63">
        <f>ROUND((B13+B14)*B7,2)</f>
        <v>1505273</v>
      </c>
      <c r="C19" s="63">
        <f aca="true" t="shared" si="3" ref="C19:J19">ROUND((C13+C14)*C7,2)</f>
        <v>1367756.02</v>
      </c>
      <c r="D19" s="63">
        <f t="shared" si="3"/>
        <v>1838052.82</v>
      </c>
      <c r="E19" s="63">
        <f t="shared" si="3"/>
        <v>877632.85</v>
      </c>
      <c r="F19" s="63">
        <f t="shared" si="3"/>
        <v>1157109.8</v>
      </c>
      <c r="G19" s="63">
        <f t="shared" si="3"/>
        <v>1147633.47</v>
      </c>
      <c r="H19" s="63">
        <f t="shared" si="3"/>
        <v>1067305.51</v>
      </c>
      <c r="I19" s="63">
        <f t="shared" si="3"/>
        <v>1530419.59</v>
      </c>
      <c r="J19" s="63">
        <f t="shared" si="3"/>
        <v>558308.32</v>
      </c>
      <c r="K19" s="30">
        <f>SUM(B19:J19)</f>
        <v>11049491.379999999</v>
      </c>
      <c r="L19"/>
      <c r="M19"/>
      <c r="N19"/>
    </row>
    <row r="20" spans="1:14" ht="16.5" customHeight="1">
      <c r="A20" s="18" t="s">
        <v>27</v>
      </c>
      <c r="B20" s="30">
        <f aca="true" t="shared" si="4" ref="B20:J20">IF(B16&lt;&gt;0,ROUND((B16-1)*B19,2),0)</f>
        <v>355822.66</v>
      </c>
      <c r="C20" s="30">
        <f t="shared" si="4"/>
        <v>393085.6</v>
      </c>
      <c r="D20" s="30">
        <f t="shared" si="4"/>
        <v>353488.39</v>
      </c>
      <c r="E20" s="30">
        <f t="shared" si="4"/>
        <v>449697.85</v>
      </c>
      <c r="F20" s="30">
        <f t="shared" si="4"/>
        <v>185332.42</v>
      </c>
      <c r="G20" s="30">
        <f t="shared" si="4"/>
        <v>337288.57</v>
      </c>
      <c r="H20" s="30">
        <f t="shared" si="4"/>
        <v>274159.8</v>
      </c>
      <c r="I20" s="30">
        <f t="shared" si="4"/>
        <v>318876.18</v>
      </c>
      <c r="J20" s="30">
        <f t="shared" si="4"/>
        <v>83552.96</v>
      </c>
      <c r="K20" s="30">
        <f aca="true" t="shared" si="5" ref="K18:K26">SUM(B20:J20)</f>
        <v>2751304.43</v>
      </c>
      <c r="L20"/>
      <c r="M20"/>
      <c r="N20"/>
    </row>
    <row r="21" spans="1:14" ht="16.5" customHeight="1">
      <c r="A21" s="18" t="s">
        <v>26</v>
      </c>
      <c r="B21" s="30">
        <v>50755.44</v>
      </c>
      <c r="C21" s="30">
        <v>52719.11</v>
      </c>
      <c r="D21" s="30">
        <v>55277.65</v>
      </c>
      <c r="E21" s="30">
        <v>35653.95</v>
      </c>
      <c r="F21" s="30">
        <v>40103.4</v>
      </c>
      <c r="G21" s="30">
        <v>37436.59</v>
      </c>
      <c r="H21" s="30">
        <v>42299.91</v>
      </c>
      <c r="I21" s="30">
        <v>73697.69</v>
      </c>
      <c r="J21" s="30">
        <v>19056.59</v>
      </c>
      <c r="K21" s="30">
        <f t="shared" si="5"/>
        <v>407000.3300000001</v>
      </c>
      <c r="L21"/>
      <c r="M21"/>
      <c r="N21"/>
    </row>
    <row r="22" spans="1:14" ht="16.5" customHeight="1">
      <c r="A22" s="18" t="s">
        <v>25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4" t="s">
        <v>72</v>
      </c>
      <c r="B24" s="30">
        <v>1359.49</v>
      </c>
      <c r="C24" s="30">
        <v>1292.18</v>
      </c>
      <c r="D24" s="30">
        <v>1599.08</v>
      </c>
      <c r="E24" s="30">
        <v>971.83</v>
      </c>
      <c r="F24" s="30">
        <v>982.6</v>
      </c>
      <c r="G24" s="30">
        <v>1082.2</v>
      </c>
      <c r="H24" s="30">
        <v>985.29</v>
      </c>
      <c r="I24" s="30">
        <v>1367.56</v>
      </c>
      <c r="J24" s="30">
        <v>465.72</v>
      </c>
      <c r="K24" s="30">
        <f t="shared" si="5"/>
        <v>10105.949999999999</v>
      </c>
      <c r="L24"/>
      <c r="M24"/>
      <c r="N24"/>
    </row>
    <row r="25" spans="1:14" ht="16.5" customHeight="1">
      <c r="A25" s="64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595.39</v>
      </c>
      <c r="G25" s="30">
        <v>677.27</v>
      </c>
      <c r="H25" s="30">
        <v>686.41</v>
      </c>
      <c r="I25" s="30">
        <v>984.3</v>
      </c>
      <c r="J25" s="30">
        <v>311.89</v>
      </c>
      <c r="K25" s="30">
        <f t="shared" si="5"/>
        <v>6516.15</v>
      </c>
      <c r="L25"/>
      <c r="M25"/>
      <c r="N25"/>
    </row>
    <row r="26" spans="1:14" ht="16.5" customHeight="1">
      <c r="A26" s="64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23</v>
      </c>
      <c r="B29" s="30">
        <f aca="true" t="shared" si="6" ref="B29:J29">+B30+B35+B47</f>
        <v>-307965.02</v>
      </c>
      <c r="C29" s="30">
        <f t="shared" si="6"/>
        <v>-205892.65999999997</v>
      </c>
      <c r="D29" s="30">
        <f t="shared" si="6"/>
        <v>-282619.37</v>
      </c>
      <c r="E29" s="30">
        <f t="shared" si="6"/>
        <v>-220454.40000000002</v>
      </c>
      <c r="F29" s="30">
        <f t="shared" si="6"/>
        <v>-189038.27</v>
      </c>
      <c r="G29" s="30">
        <f t="shared" si="6"/>
        <v>-276993.29000000004</v>
      </c>
      <c r="H29" s="30">
        <f t="shared" si="6"/>
        <v>-156123.22</v>
      </c>
      <c r="I29" s="30">
        <f t="shared" si="6"/>
        <v>-262195.66000000003</v>
      </c>
      <c r="J29" s="30">
        <f t="shared" si="6"/>
        <v>-65698.45</v>
      </c>
      <c r="K29" s="30">
        <f aca="true" t="shared" si="7" ref="K29:K37">SUM(B29:J29)</f>
        <v>-1966980.34</v>
      </c>
      <c r="L29"/>
      <c r="M29"/>
      <c r="N29"/>
    </row>
    <row r="30" spans="1:14" ht="16.5" customHeight="1">
      <c r="A30" s="18" t="s">
        <v>22</v>
      </c>
      <c r="B30" s="30">
        <f aca="true" t="shared" si="8" ref="B30:J30">B31+B32+B33+B34</f>
        <v>-159113.42</v>
      </c>
      <c r="C30" s="30">
        <f t="shared" si="8"/>
        <v>-89081.29999999999</v>
      </c>
      <c r="D30" s="30">
        <f t="shared" si="8"/>
        <v>-107098.95999999999</v>
      </c>
      <c r="E30" s="30">
        <f t="shared" si="8"/>
        <v>-136050.41</v>
      </c>
      <c r="F30" s="30">
        <f t="shared" si="8"/>
        <v>-55906.4</v>
      </c>
      <c r="G30" s="30">
        <f t="shared" si="8"/>
        <v>-140037.55000000002</v>
      </c>
      <c r="H30" s="30">
        <f t="shared" si="8"/>
        <v>-46394.380000000005</v>
      </c>
      <c r="I30" s="30">
        <f t="shared" si="8"/>
        <v>-113569.16</v>
      </c>
      <c r="J30" s="30">
        <f t="shared" si="8"/>
        <v>-27413.14</v>
      </c>
      <c r="K30" s="30">
        <f t="shared" si="7"/>
        <v>-874664.7200000001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-77501.6</v>
      </c>
      <c r="C31" s="30">
        <f aca="true" t="shared" si="9" ref="C31:J31">-ROUND((C9)*$E$3,2)</f>
        <v>-80656.4</v>
      </c>
      <c r="D31" s="30">
        <f t="shared" si="9"/>
        <v>-78276</v>
      </c>
      <c r="E31" s="30">
        <f t="shared" si="9"/>
        <v>-50547.2</v>
      </c>
      <c r="F31" s="30">
        <f t="shared" si="9"/>
        <v>-55906.4</v>
      </c>
      <c r="G31" s="30">
        <f t="shared" si="9"/>
        <v>-30021.2</v>
      </c>
      <c r="H31" s="30">
        <f t="shared" si="9"/>
        <v>-26166.8</v>
      </c>
      <c r="I31" s="30">
        <f t="shared" si="9"/>
        <v>-82002.8</v>
      </c>
      <c r="J31" s="30">
        <f t="shared" si="9"/>
        <v>-17674.8</v>
      </c>
      <c r="K31" s="30">
        <f t="shared" si="7"/>
        <v>-498753.2</v>
      </c>
      <c r="L31" s="28"/>
      <c r="M31"/>
      <c r="N31"/>
    </row>
    <row r="32" spans="1:14" ht="16.5" customHeight="1">
      <c r="A32" s="25" t="s">
        <v>21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20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30">
        <v>-81611.82</v>
      </c>
      <c r="C34" s="30">
        <v>-8424.9</v>
      </c>
      <c r="D34" s="30">
        <v>-28822.96</v>
      </c>
      <c r="E34" s="30">
        <v>-85503.21</v>
      </c>
      <c r="F34" s="26">
        <v>0</v>
      </c>
      <c r="G34" s="30">
        <v>-110016.35</v>
      </c>
      <c r="H34" s="30">
        <v>-20227.58</v>
      </c>
      <c r="I34" s="30">
        <v>-31566.36</v>
      </c>
      <c r="J34" s="30">
        <v>-9738.34</v>
      </c>
      <c r="K34" s="30">
        <f t="shared" si="7"/>
        <v>-375911.52</v>
      </c>
      <c r="L34"/>
      <c r="M34"/>
      <c r="N34"/>
    </row>
    <row r="35" spans="1:14" s="23" customFormat="1" ht="16.5" customHeight="1">
      <c r="A35" s="18" t="s">
        <v>18</v>
      </c>
      <c r="B35" s="27">
        <f aca="true" t="shared" si="10" ref="B35:J35">SUM(B36:B45)</f>
        <v>-148851.6</v>
      </c>
      <c r="C35" s="27">
        <f t="shared" si="10"/>
        <v>-116811.36</v>
      </c>
      <c r="D35" s="27">
        <f t="shared" si="10"/>
        <v>-175520.41000000003</v>
      </c>
      <c r="E35" s="27">
        <f t="shared" si="10"/>
        <v>-84403.99</v>
      </c>
      <c r="F35" s="27">
        <f t="shared" si="10"/>
        <v>-133131.87</v>
      </c>
      <c r="G35" s="27">
        <f t="shared" si="10"/>
        <v>-136955.74</v>
      </c>
      <c r="H35" s="27">
        <f t="shared" si="10"/>
        <v>-109728.84</v>
      </c>
      <c r="I35" s="27">
        <f t="shared" si="10"/>
        <v>-148626.5</v>
      </c>
      <c r="J35" s="27">
        <f t="shared" si="10"/>
        <v>-38285.31</v>
      </c>
      <c r="K35" s="30">
        <f t="shared" si="7"/>
        <v>-1092315.62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16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15</v>
      </c>
      <c r="B38" s="17">
        <v>-792</v>
      </c>
      <c r="C38" s="17">
        <v>-2376</v>
      </c>
      <c r="D38" s="17">
        <v>0</v>
      </c>
      <c r="E38" s="17">
        <v>0</v>
      </c>
      <c r="F38" s="17">
        <v>-3168</v>
      </c>
      <c r="G38" s="17">
        <v>-1188</v>
      </c>
      <c r="H38" s="17">
        <v>0</v>
      </c>
      <c r="I38" s="17">
        <v>-2772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55" t="s">
        <v>68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55" t="s">
        <v>10</v>
      </c>
      <c r="B44" s="17">
        <v>-140500</v>
      </c>
      <c r="C44" s="17">
        <v>-107250</v>
      </c>
      <c r="D44" s="17">
        <v>-1709500</v>
      </c>
      <c r="E44" s="17">
        <v>-79000</v>
      </c>
      <c r="F44" s="17">
        <v>-124500</v>
      </c>
      <c r="G44" s="17">
        <v>-129750</v>
      </c>
      <c r="H44" s="17">
        <v>-1076250</v>
      </c>
      <c r="I44" s="17">
        <v>-138250</v>
      </c>
      <c r="J44" s="17">
        <v>-29000</v>
      </c>
      <c r="K44" s="17">
        <f>SUM(B44:J44)</f>
        <v>-3534000</v>
      </c>
      <c r="L44" s="24"/>
      <c r="M44"/>
      <c r="N44"/>
    </row>
    <row r="45" spans="1:14" s="23" customFormat="1" ht="16.5" customHeight="1">
      <c r="A45" s="55" t="s">
        <v>69</v>
      </c>
      <c r="B45" s="17">
        <v>-7559.6</v>
      </c>
      <c r="C45" s="17">
        <v>-7185.36</v>
      </c>
      <c r="D45" s="17">
        <v>-8891.88</v>
      </c>
      <c r="E45" s="17">
        <v>-5403.99</v>
      </c>
      <c r="F45" s="17">
        <v>-5463.87</v>
      </c>
      <c r="G45" s="17">
        <v>-6017.74</v>
      </c>
      <c r="H45" s="17">
        <v>-5478.84</v>
      </c>
      <c r="I45" s="17">
        <v>-7604.5</v>
      </c>
      <c r="J45" s="17">
        <v>-2589.72</v>
      </c>
      <c r="K45" s="17">
        <f>SUM(B45:J45)</f>
        <v>-56195.5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1608272.6199999999</v>
      </c>
      <c r="C49" s="27">
        <f t="shared" si="11"/>
        <v>1613651.3000000003</v>
      </c>
      <c r="D49" s="27">
        <f t="shared" si="11"/>
        <v>1972499.2699999996</v>
      </c>
      <c r="E49" s="27">
        <f t="shared" si="11"/>
        <v>1147852.79</v>
      </c>
      <c r="F49" s="27">
        <f t="shared" si="11"/>
        <v>1197106.27</v>
      </c>
      <c r="G49" s="27">
        <f t="shared" si="11"/>
        <v>1249150.1400000001</v>
      </c>
      <c r="H49" s="27">
        <f t="shared" si="11"/>
        <v>1233123.5899999999</v>
      </c>
      <c r="I49" s="27">
        <f t="shared" si="11"/>
        <v>1667028.0699999998</v>
      </c>
      <c r="J49" s="27">
        <f t="shared" si="11"/>
        <v>591061.2799999999</v>
      </c>
      <c r="K49" s="20">
        <f>SUM(B49:J49)</f>
        <v>12279745.33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1608272.63</v>
      </c>
      <c r="C55" s="10">
        <f t="shared" si="13"/>
        <v>1613651.3</v>
      </c>
      <c r="D55" s="10">
        <f t="shared" si="13"/>
        <v>1972499.26</v>
      </c>
      <c r="E55" s="10">
        <f t="shared" si="13"/>
        <v>1147852.79</v>
      </c>
      <c r="F55" s="10">
        <f t="shared" si="13"/>
        <v>1197106.27</v>
      </c>
      <c r="G55" s="10">
        <f t="shared" si="13"/>
        <v>1249150.13</v>
      </c>
      <c r="H55" s="10">
        <f t="shared" si="13"/>
        <v>1233123.6</v>
      </c>
      <c r="I55" s="10">
        <f>SUM(I56:I68)</f>
        <v>1667028.06</v>
      </c>
      <c r="J55" s="10">
        <f t="shared" si="13"/>
        <v>591061.28</v>
      </c>
      <c r="K55" s="5">
        <f>SUM(K56:K68)</f>
        <v>12279745.319999997</v>
      </c>
      <c r="L55" s="9"/>
    </row>
    <row r="56" spans="1:11" ht="16.5" customHeight="1">
      <c r="A56" s="7" t="s">
        <v>58</v>
      </c>
      <c r="B56" s="8">
        <v>1406434.41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1406434.41</v>
      </c>
    </row>
    <row r="57" spans="1:11" ht="16.5" customHeight="1">
      <c r="A57" s="7" t="s">
        <v>59</v>
      </c>
      <c r="B57" s="8">
        <v>201838.22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201838.22</v>
      </c>
    </row>
    <row r="58" spans="1:11" ht="16.5" customHeight="1">
      <c r="A58" s="7" t="s">
        <v>4</v>
      </c>
      <c r="B58" s="6">
        <v>0</v>
      </c>
      <c r="C58" s="8">
        <v>1613651.3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1613651.3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1972499.26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1972499.26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1147852.79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1147852.79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1197106.27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1197106.27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1249150.13</v>
      </c>
      <c r="H62" s="6">
        <v>0</v>
      </c>
      <c r="I62" s="6">
        <v>0</v>
      </c>
      <c r="J62" s="6">
        <v>0</v>
      </c>
      <c r="K62" s="5">
        <f t="shared" si="14"/>
        <v>1249150.13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1233123.6</v>
      </c>
      <c r="I63" s="6">
        <v>0</v>
      </c>
      <c r="J63" s="6">
        <v>0</v>
      </c>
      <c r="K63" s="5">
        <f t="shared" si="14"/>
        <v>1233123.6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613299.62</v>
      </c>
      <c r="J65" s="6">
        <v>0</v>
      </c>
      <c r="K65" s="5">
        <f t="shared" si="14"/>
        <v>613299.62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1053728.44</v>
      </c>
      <c r="J66" s="6">
        <v>0</v>
      </c>
      <c r="K66" s="5">
        <f t="shared" si="14"/>
        <v>1053728.44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591061.28</v>
      </c>
      <c r="K67" s="5">
        <f t="shared" si="14"/>
        <v>591061.28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2022-11-11T17:30:42Z</dcterms:modified>
  <cp:category/>
  <cp:version/>
  <cp:contentType/>
  <cp:contentStatus/>
</cp:coreProperties>
</file>