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<sst xmlns="http://schemas.openxmlformats.org/spreadsheetml/2006/main" count="86" uniqueCount="85">
  <si>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</si>
  <si>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</si>
  <si>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</si>
  <si>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</si>
  <si>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</si>
  <si>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</si>
  <si>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</si>
  <si>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</si>
  <si>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</si>
  <si>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</si>
  <si>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</si>
  <si>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</si>
  <si>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</si>
  <si>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</si>
  <si>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</si>
  <si>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</si>
  <si>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</si>
  <si>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</si>
  <si>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</si>
  <si>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</si>
  <si>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</si>
  <si>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</si>
  <si>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</si>
  <si>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</si>
  <si>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</si>
  <si>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</si>
  <si>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</si>
  <si>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</si>
  <si>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</si>
  <si>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</si>
  <si>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</si>
  <si>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</si>
  <si>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</si>
  <si>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</si>
  <si>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</si>
  <si>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</si>
  <si>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</si>
  <si>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</si>
  <si>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</si>
  <si>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</si>
  <si>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</si>
  <si>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</si>
  <si>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</si>
  <si>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</si>
  <si>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</si>
  <si>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</si>
  <si>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</si>
  <si>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</si>
  <si>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</si>
  <si>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</si>
  <si>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</si>
  <si>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</si>
  <si>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</si>
  <si>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</si>
  <si>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</si>
  <si>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</si>
  <si>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</si>
  <si>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</si>
  <si>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</si>
  <si>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</si>
  <si>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</si>
  <si>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</si>
  <si>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</si>
  <si>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</si>
  <si>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</si>
  <si>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</si>
  <si>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</si>
  <si>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</si>
  <si>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</si>
  <si>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</si>
  <si>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</si>
  <si>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</si>
  <si>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</si>
  <si>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</si>
  <si>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</si>
  <si>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</si>
  <si>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</si>
  <si>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</si>
  <si>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</si>
  <si>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</si>
  <si>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</si>
  <si>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</si>
  <si>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</si>
  <si>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</si>
  <si>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30/11/22 - VENCIMENTO 07/12/22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</si>
</sst>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91712</v>
      </c>
      <c r="C7" s="10">
        <f aca="true" t="shared" si="0" ref="C7:K7">C8+C11</f>
        <v>111166</v>
      </c>
      <c r="D7" s="10">
        <f t="shared" si="0"/>
        <v>325085</v>
      </c>
      <c r="E7" s="10">
        <f t="shared" si="0"/>
        <v>265130</v>
      </c>
      <c r="F7" s="10">
        <f t="shared" si="0"/>
        <v>275237</v>
      </c>
      <c r="G7" s="10">
        <f t="shared" si="0"/>
        <v>148921</v>
      </c>
      <c r="H7" s="10">
        <f t="shared" si="0"/>
        <v>81831</v>
      </c>
      <c r="I7" s="10">
        <f t="shared" si="0"/>
        <v>121568</v>
      </c>
      <c r="J7" s="10">
        <f t="shared" si="0"/>
        <v>126519</v>
      </c>
      <c r="K7" s="10">
        <f t="shared" si="0"/>
        <v>227441</v>
      </c>
      <c r="L7" s="10">
        <f aca="true" t="shared" si="1" ref="L7:L13">SUM(B7:K7)</f>
        <v>1774610</v>
      </c>
      <c r="M7" s="11"/>
    </row>
    <row r="8" spans="1:13" ht="17.25" customHeight="1">
      <c r="A8" s="12" t="s">
        <v>18</v>
      </c>
      <c r="B8" s="13">
        <f>B9+B10</f>
        <v>6267</v>
      </c>
      <c r="C8" s="13">
        <f aca="true" t="shared" si="2" ref="C8:K8">C9+C10</f>
        <v>6420</v>
      </c>
      <c r="D8" s="13">
        <f t="shared" si="2"/>
        <v>19620</v>
      </c>
      <c r="E8" s="13">
        <f t="shared" si="2"/>
        <v>14439</v>
      </c>
      <c r="F8" s="13">
        <f t="shared" si="2"/>
        <v>13126</v>
      </c>
      <c r="G8" s="13">
        <f t="shared" si="2"/>
        <v>9967</v>
      </c>
      <c r="H8" s="13">
        <f t="shared" si="2"/>
        <v>4829</v>
      </c>
      <c r="I8" s="13">
        <f t="shared" si="2"/>
        <v>5630</v>
      </c>
      <c r="J8" s="13">
        <f t="shared" si="2"/>
        <v>7433</v>
      </c>
      <c r="K8" s="13">
        <f t="shared" si="2"/>
        <v>12775</v>
      </c>
      <c r="L8" s="13">
        <f t="shared" si="1"/>
        <v>100506</v>
      </c>
      <c r="M8"/>
    </row>
    <row r="9" spans="1:13" ht="17.25" customHeight="1">
      <c r="A9" s="14" t="s">
        <v>19</v>
      </c>
      <c r="B9" s="15">
        <v>6267</v>
      </c>
      <c r="C9" s="15">
        <v>6420</v>
      </c>
      <c r="D9" s="15">
        <v>19620</v>
      </c>
      <c r="E9" s="15">
        <v>14439</v>
      </c>
      <c r="F9" s="15">
        <v>13126</v>
      </c>
      <c r="G9" s="15">
        <v>9967</v>
      </c>
      <c r="H9" s="15">
        <v>4746</v>
      </c>
      <c r="I9" s="15">
        <v>5630</v>
      </c>
      <c r="J9" s="15">
        <v>7433</v>
      </c>
      <c r="K9" s="15">
        <v>12775</v>
      </c>
      <c r="L9" s="13">
        <f t="shared" si="1"/>
        <v>100423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83</v>
      </c>
      <c r="I10" s="15">
        <v>0</v>
      </c>
      <c r="J10" s="15">
        <v>0</v>
      </c>
      <c r="K10" s="15">
        <v>0</v>
      </c>
      <c r="L10" s="13">
        <f t="shared" si="1"/>
        <v>83</v>
      </c>
      <c r="M10"/>
    </row>
    <row r="11" spans="1:13" ht="17.25" customHeight="1">
      <c r="A11" s="12" t="s">
        <v>72</v>
      </c>
      <c r="B11" s="15">
        <v>85445</v>
      </c>
      <c r="C11" s="15">
        <v>104746</v>
      </c>
      <c r="D11" s="15">
        <v>305465</v>
      </c>
      <c r="E11" s="15">
        <v>250691</v>
      </c>
      <c r="F11" s="15">
        <v>262111</v>
      </c>
      <c r="G11" s="15">
        <v>138954</v>
      </c>
      <c r="H11" s="15">
        <v>77002</v>
      </c>
      <c r="I11" s="15">
        <v>115938</v>
      </c>
      <c r="J11" s="15">
        <v>119086</v>
      </c>
      <c r="K11" s="15">
        <v>214666</v>
      </c>
      <c r="L11" s="13">
        <f t="shared" si="1"/>
        <v>1674104</v>
      </c>
      <c r="M11" s="60"/>
    </row>
    <row r="12" spans="1:13" ht="17.25" customHeight="1">
      <c r="A12" s="14" t="s">
        <v>73</v>
      </c>
      <c r="B12" s="15">
        <v>9097</v>
      </c>
      <c r="C12" s="15">
        <v>7166</v>
      </c>
      <c r="D12" s="15">
        <v>24936</v>
      </c>
      <c r="E12" s="15">
        <v>23024</v>
      </c>
      <c r="F12" s="15">
        <v>20767</v>
      </c>
      <c r="G12" s="15">
        <v>12412</v>
      </c>
      <c r="H12" s="15">
        <v>6208</v>
      </c>
      <c r="I12" s="15">
        <v>6154</v>
      </c>
      <c r="J12" s="15">
        <v>7898</v>
      </c>
      <c r="K12" s="15">
        <v>12487</v>
      </c>
      <c r="L12" s="13">
        <f t="shared" si="1"/>
        <v>130149</v>
      </c>
      <c r="M12" s="60"/>
    </row>
    <row r="13" spans="1:13" ht="17.25" customHeight="1">
      <c r="A13" s="14" t="s">
        <v>74</v>
      </c>
      <c r="B13" s="15">
        <f>+B11-B12</f>
        <v>76348</v>
      </c>
      <c r="C13" s="15">
        <f aca="true" t="shared" si="3" ref="C13:K13">+C11-C12</f>
        <v>97580</v>
      </c>
      <c r="D13" s="15">
        <f t="shared" si="3"/>
        <v>280529</v>
      </c>
      <c r="E13" s="15">
        <f t="shared" si="3"/>
        <v>227667</v>
      </c>
      <c r="F13" s="15">
        <f t="shared" si="3"/>
        <v>241344</v>
      </c>
      <c r="G13" s="15">
        <f t="shared" si="3"/>
        <v>126542</v>
      </c>
      <c r="H13" s="15">
        <f t="shared" si="3"/>
        <v>70794</v>
      </c>
      <c r="I13" s="15">
        <f t="shared" si="3"/>
        <v>109784</v>
      </c>
      <c r="J13" s="15">
        <f t="shared" si="3"/>
        <v>111188</v>
      </c>
      <c r="K13" s="15">
        <f t="shared" si="3"/>
        <v>202179</v>
      </c>
      <c r="L13" s="13">
        <f t="shared" si="1"/>
        <v>1543955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1.223870833808388</v>
      </c>
      <c r="C18" s="22">
        <v>1.158504975595685</v>
      </c>
      <c r="D18" s="22">
        <v>1.049981253901603</v>
      </c>
      <c r="E18" s="22">
        <v>1.049759620553199</v>
      </c>
      <c r="F18" s="22">
        <v>1.195189337576055</v>
      </c>
      <c r="G18" s="22">
        <v>1.195120855257147</v>
      </c>
      <c r="H18" s="22">
        <v>1.072111400218227</v>
      </c>
      <c r="I18" s="22">
        <v>1.156252239155285</v>
      </c>
      <c r="J18" s="22">
        <v>1.256104632323849</v>
      </c>
      <c r="K18" s="22">
        <v>1.077359586389548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814835.67</v>
      </c>
      <c r="C20" s="25">
        <f aca="true" t="shared" si="4" ref="C20:K20">SUM(C21:C28)</f>
        <v>542229.59</v>
      </c>
      <c r="D20" s="25">
        <f t="shared" si="4"/>
        <v>1724264.7399999998</v>
      </c>
      <c r="E20" s="25">
        <f t="shared" si="4"/>
        <v>1416747.3099999998</v>
      </c>
      <c r="F20" s="25">
        <f t="shared" si="4"/>
        <v>1501784.1199999996</v>
      </c>
      <c r="G20" s="25">
        <f t="shared" si="4"/>
        <v>891570.54</v>
      </c>
      <c r="H20" s="25">
        <f t="shared" si="4"/>
        <v>485667.15</v>
      </c>
      <c r="I20" s="25">
        <f t="shared" si="4"/>
        <v>632893.7300000001</v>
      </c>
      <c r="J20" s="25">
        <f t="shared" si="4"/>
        <v>775633.77</v>
      </c>
      <c r="K20" s="25">
        <f t="shared" si="4"/>
        <v>974993.48</v>
      </c>
      <c r="L20" s="25">
        <f>SUM(B20:K20)</f>
        <v>9760620.100000001</v>
      </c>
      <c r="M20"/>
    </row>
    <row r="21" spans="1:13" ht="17.25" customHeight="1">
      <c r="A21" s="26" t="s">
        <v>23</v>
      </c>
      <c r="B21" s="56">
        <f>ROUND((B15+B16)*B7,2)</f>
        <v>660656.56</v>
      </c>
      <c r="C21" s="56">
        <f aca="true" t="shared" si="5" ref="C21:K21">ROUND((C15+C16)*C7,2)</f>
        <v>456180.8</v>
      </c>
      <c r="D21" s="56">
        <f t="shared" si="5"/>
        <v>1587715.14</v>
      </c>
      <c r="E21" s="56">
        <f t="shared" si="5"/>
        <v>1311651.14</v>
      </c>
      <c r="F21" s="56">
        <f t="shared" si="5"/>
        <v>1203115.97</v>
      </c>
      <c r="G21" s="56">
        <f t="shared" si="5"/>
        <v>715773.89</v>
      </c>
      <c r="H21" s="56">
        <f t="shared" si="5"/>
        <v>433246.05</v>
      </c>
      <c r="I21" s="56">
        <f t="shared" si="5"/>
        <v>533634.89</v>
      </c>
      <c r="J21" s="56">
        <f t="shared" si="5"/>
        <v>598118.57</v>
      </c>
      <c r="K21" s="56">
        <f t="shared" si="5"/>
        <v>878035.98</v>
      </c>
      <c r="L21" s="33">
        <f aca="true" t="shared" si="6" ref="L21:L28">SUM(B21:K21)</f>
        <v>8378128.989999998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147901.73</v>
      </c>
      <c r="C22" s="33">
        <f t="shared" si="7"/>
        <v>72306.93</v>
      </c>
      <c r="D22" s="33">
        <f t="shared" si="7"/>
        <v>79355.99</v>
      </c>
      <c r="E22" s="33">
        <f t="shared" si="7"/>
        <v>65267.26</v>
      </c>
      <c r="F22" s="33">
        <f t="shared" si="7"/>
        <v>234835.41</v>
      </c>
      <c r="G22" s="33">
        <f t="shared" si="7"/>
        <v>139662.41</v>
      </c>
      <c r="H22" s="33">
        <f t="shared" si="7"/>
        <v>31241.98</v>
      </c>
      <c r="I22" s="33">
        <f t="shared" si="7"/>
        <v>83381.65</v>
      </c>
      <c r="J22" s="33">
        <f t="shared" si="7"/>
        <v>153180.94</v>
      </c>
      <c r="K22" s="33">
        <f t="shared" si="7"/>
        <v>67924.5</v>
      </c>
      <c r="L22" s="33">
        <f t="shared" si="6"/>
        <v>1075058.8</v>
      </c>
      <c r="M22"/>
    </row>
    <row r="23" spans="1:13" ht="17.25" customHeight="1">
      <c r="A23" s="27" t="s">
        <v>25</v>
      </c>
      <c r="B23" s="33">
        <v>3387.76</v>
      </c>
      <c r="C23" s="33">
        <v>11179.09</v>
      </c>
      <c r="D23" s="33">
        <v>51110.63</v>
      </c>
      <c r="E23" s="33">
        <v>34260.25</v>
      </c>
      <c r="F23" s="33">
        <v>59905.41</v>
      </c>
      <c r="G23" s="33">
        <v>34910.06</v>
      </c>
      <c r="H23" s="33">
        <v>18706.77</v>
      </c>
      <c r="I23" s="33">
        <v>13186.32</v>
      </c>
      <c r="J23" s="33">
        <v>19664.57</v>
      </c>
      <c r="K23" s="33">
        <v>24036.77</v>
      </c>
      <c r="L23" s="33">
        <f t="shared" si="6"/>
        <v>270347.63</v>
      </c>
      <c r="M23"/>
    </row>
    <row r="24" spans="1:13" ht="17.25" customHeight="1">
      <c r="A24" s="27" t="s">
        <v>26</v>
      </c>
      <c r="B24" s="33">
        <v>1787.15</v>
      </c>
      <c r="C24" s="29">
        <v>1787.15</v>
      </c>
      <c r="D24" s="29">
        <v>3574.3</v>
      </c>
      <c r="E24" s="29">
        <v>3574.3</v>
      </c>
      <c r="F24" s="33">
        <v>1787.15</v>
      </c>
      <c r="G24" s="29">
        <v>0</v>
      </c>
      <c r="H24" s="33">
        <v>1787.15</v>
      </c>
      <c r="I24" s="29">
        <v>1787.15</v>
      </c>
      <c r="J24" s="29">
        <v>3574.3</v>
      </c>
      <c r="K24" s="29">
        <v>3574.3</v>
      </c>
      <c r="L24" s="33">
        <f t="shared" si="6"/>
        <v>23232.95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632.63</v>
      </c>
      <c r="C26" s="33">
        <v>422.65</v>
      </c>
      <c r="D26" s="33">
        <v>1340.64</v>
      </c>
      <c r="E26" s="33">
        <v>1101.05</v>
      </c>
      <c r="F26" s="33">
        <v>1168.35</v>
      </c>
      <c r="G26" s="33">
        <v>691.86</v>
      </c>
      <c r="H26" s="33">
        <v>376.89</v>
      </c>
      <c r="I26" s="33">
        <v>492.65</v>
      </c>
      <c r="J26" s="33">
        <v>603.02</v>
      </c>
      <c r="K26" s="33">
        <v>756.47</v>
      </c>
      <c r="L26" s="33">
        <f t="shared" si="6"/>
        <v>7586.21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-134148.15</v>
      </c>
      <c r="C31" s="33">
        <f t="shared" si="8"/>
        <v>-30598.21</v>
      </c>
      <c r="D31" s="33">
        <f t="shared" si="8"/>
        <v>-93782.81</v>
      </c>
      <c r="E31" s="33">
        <f t="shared" si="8"/>
        <v>-75356.67000000004</v>
      </c>
      <c r="F31" s="33">
        <f t="shared" si="8"/>
        <v>-64251.16</v>
      </c>
      <c r="G31" s="33">
        <f t="shared" si="8"/>
        <v>-47701.96000000001</v>
      </c>
      <c r="H31" s="33">
        <f t="shared" si="8"/>
        <v>-29500.53</v>
      </c>
      <c r="I31" s="33">
        <f t="shared" si="8"/>
        <v>-40657.43</v>
      </c>
      <c r="J31" s="33">
        <f t="shared" si="8"/>
        <v>-36058.37</v>
      </c>
      <c r="K31" s="33">
        <f t="shared" si="8"/>
        <v>-60416.43</v>
      </c>
      <c r="L31" s="33">
        <f aca="true" t="shared" si="9" ref="L31:L38">SUM(B31:K31)</f>
        <v>-612471.7200000001</v>
      </c>
      <c r="M31"/>
    </row>
    <row r="32" spans="1:13" ht="18.75" customHeight="1">
      <c r="A32" s="27" t="s">
        <v>29</v>
      </c>
      <c r="B32" s="33">
        <f>B33+B34+B35+B36</f>
        <v>-27574.8</v>
      </c>
      <c r="C32" s="33">
        <f aca="true" t="shared" si="10" ref="C32:K32">C33+C34+C35+C36</f>
        <v>-28248</v>
      </c>
      <c r="D32" s="33">
        <f t="shared" si="10"/>
        <v>-86328</v>
      </c>
      <c r="E32" s="33">
        <f t="shared" si="10"/>
        <v>-63531.6</v>
      </c>
      <c r="F32" s="33">
        <f t="shared" si="10"/>
        <v>-57754.4</v>
      </c>
      <c r="G32" s="33">
        <f t="shared" si="10"/>
        <v>-43854.8</v>
      </c>
      <c r="H32" s="33">
        <f t="shared" si="10"/>
        <v>-20882.4</v>
      </c>
      <c r="I32" s="33">
        <f t="shared" si="10"/>
        <v>-37918.01</v>
      </c>
      <c r="J32" s="33">
        <f t="shared" si="10"/>
        <v>-32705.2</v>
      </c>
      <c r="K32" s="33">
        <f t="shared" si="10"/>
        <v>-56210</v>
      </c>
      <c r="L32" s="33">
        <f t="shared" si="9"/>
        <v>-455007.21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-27574.8</v>
      </c>
      <c r="C33" s="33">
        <f t="shared" si="11"/>
        <v>-28248</v>
      </c>
      <c r="D33" s="33">
        <f t="shared" si="11"/>
        <v>-86328</v>
      </c>
      <c r="E33" s="33">
        <f t="shared" si="11"/>
        <v>-63531.6</v>
      </c>
      <c r="F33" s="33">
        <f t="shared" si="11"/>
        <v>-57754.4</v>
      </c>
      <c r="G33" s="33">
        <f t="shared" si="11"/>
        <v>-43854.8</v>
      </c>
      <c r="H33" s="33">
        <f t="shared" si="11"/>
        <v>-20882.4</v>
      </c>
      <c r="I33" s="33">
        <f t="shared" si="11"/>
        <v>-24772</v>
      </c>
      <c r="J33" s="33">
        <f t="shared" si="11"/>
        <v>-32705.2</v>
      </c>
      <c r="K33" s="33">
        <f t="shared" si="11"/>
        <v>-56210</v>
      </c>
      <c r="L33" s="33">
        <f t="shared" si="9"/>
        <v>-441861.2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-13146.01</v>
      </c>
      <c r="J36" s="17">
        <v>0</v>
      </c>
      <c r="K36" s="17">
        <v>0</v>
      </c>
      <c r="L36" s="33">
        <f t="shared" si="9"/>
        <v>-13146.01</v>
      </c>
      <c r="M36"/>
    </row>
    <row r="37" spans="1:13" s="36" customFormat="1" ht="18.75" customHeight="1">
      <c r="A37" s="27" t="s">
        <v>33</v>
      </c>
      <c r="B37" s="38">
        <f>SUM(B38:B49)</f>
        <v>-106573.35</v>
      </c>
      <c r="C37" s="38">
        <f aca="true" t="shared" si="12" ref="C37:K37">SUM(C38:C49)</f>
        <v>-2350.21</v>
      </c>
      <c r="D37" s="38">
        <f t="shared" si="12"/>
        <v>-7454.81</v>
      </c>
      <c r="E37" s="38">
        <f t="shared" si="12"/>
        <v>-11825.070000000047</v>
      </c>
      <c r="F37" s="38">
        <f t="shared" si="12"/>
        <v>-6496.76</v>
      </c>
      <c r="G37" s="38">
        <f t="shared" si="12"/>
        <v>-3847.16</v>
      </c>
      <c r="H37" s="38">
        <f t="shared" si="12"/>
        <v>-8618.13</v>
      </c>
      <c r="I37" s="38">
        <f t="shared" si="12"/>
        <v>-2739.42</v>
      </c>
      <c r="J37" s="38">
        <f t="shared" si="12"/>
        <v>-3353.17</v>
      </c>
      <c r="K37" s="38">
        <f t="shared" si="12"/>
        <v>-4206.43</v>
      </c>
      <c r="L37" s="33">
        <f t="shared" si="9"/>
        <v>-157464.5100000001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-25002.58</v>
      </c>
      <c r="C39" s="17">
        <v>0</v>
      </c>
      <c r="D39" s="17">
        <v>0</v>
      </c>
      <c r="E39" s="33">
        <v>-5702.55</v>
      </c>
      <c r="F39" s="28">
        <v>0</v>
      </c>
      <c r="G39" s="28">
        <v>0</v>
      </c>
      <c r="H39" s="33">
        <v>-6522.4</v>
      </c>
      <c r="I39" s="17">
        <v>0</v>
      </c>
      <c r="J39" s="28">
        <v>0</v>
      </c>
      <c r="K39" s="17">
        <v>0</v>
      </c>
      <c r="L39" s="33">
        <f>SUM(B39:K39)</f>
        <v>-37227.53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-3517.83</v>
      </c>
      <c r="C48" s="17">
        <v>-2350.21</v>
      </c>
      <c r="D48" s="17">
        <v>-7454.81</v>
      </c>
      <c r="E48" s="17">
        <v>-6122.52</v>
      </c>
      <c r="F48" s="17">
        <v>-6496.76</v>
      </c>
      <c r="G48" s="17">
        <v>-3847.16</v>
      </c>
      <c r="H48" s="17">
        <v>-2095.73</v>
      </c>
      <c r="I48" s="17">
        <v>-2739.42</v>
      </c>
      <c r="J48" s="17">
        <v>-3353.17</v>
      </c>
      <c r="K48" s="17">
        <v>-4206.43</v>
      </c>
      <c r="L48" s="30">
        <f t="shared" si="13"/>
        <v>-42184.04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-80824.12</v>
      </c>
      <c r="C52" s="33">
        <v>-34953.6</v>
      </c>
      <c r="D52" s="33">
        <v>-132260.54</v>
      </c>
      <c r="E52" s="33">
        <v>-123031.05</v>
      </c>
      <c r="F52" s="33">
        <v>-113310.98</v>
      </c>
      <c r="G52" s="33">
        <v>-74309.4</v>
      </c>
      <c r="H52" s="33">
        <v>-36844.48</v>
      </c>
      <c r="I52" s="33">
        <v>-32038.34</v>
      </c>
      <c r="J52" s="33">
        <v>-48419.48</v>
      </c>
      <c r="K52" s="33">
        <v>-53529.27</v>
      </c>
      <c r="L52" s="33">
        <f t="shared" si="14"/>
        <v>-729521.2599999999</v>
      </c>
      <c r="M52" s="57"/>
    </row>
    <row r="53" spans="1:13" ht="18.75" customHeight="1">
      <c r="A53" s="37" t="s">
        <v>81</v>
      </c>
      <c r="B53" s="33">
        <v>80824.12</v>
      </c>
      <c r="C53" s="33">
        <v>34953.6</v>
      </c>
      <c r="D53" s="33">
        <v>132260.54</v>
      </c>
      <c r="E53" s="33">
        <v>123031.05</v>
      </c>
      <c r="F53" s="33">
        <v>113310.98</v>
      </c>
      <c r="G53" s="33">
        <v>74309.4</v>
      </c>
      <c r="H53" s="33">
        <v>36844.48</v>
      </c>
      <c r="I53" s="33">
        <v>32038.34</v>
      </c>
      <c r="J53" s="33">
        <v>48419.48</v>
      </c>
      <c r="K53" s="33">
        <v>53529.27</v>
      </c>
      <c r="L53" s="33">
        <f t="shared" si="14"/>
        <v>729521.2599999999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680687.52</v>
      </c>
      <c r="C55" s="41">
        <f t="shared" si="16"/>
        <v>511631.37999999995</v>
      </c>
      <c r="D55" s="41">
        <f t="shared" si="16"/>
        <v>1630481.9299999997</v>
      </c>
      <c r="E55" s="41">
        <f t="shared" si="16"/>
        <v>1341390.6399999997</v>
      </c>
      <c r="F55" s="41">
        <f t="shared" si="16"/>
        <v>1437532.9599999997</v>
      </c>
      <c r="G55" s="41">
        <f t="shared" si="16"/>
        <v>843868.5800000001</v>
      </c>
      <c r="H55" s="41">
        <f t="shared" si="16"/>
        <v>456166.62</v>
      </c>
      <c r="I55" s="41">
        <f t="shared" si="16"/>
        <v>592236.3</v>
      </c>
      <c r="J55" s="41">
        <f t="shared" si="16"/>
        <v>739575.4</v>
      </c>
      <c r="K55" s="41">
        <f t="shared" si="16"/>
        <v>914577.0499999999</v>
      </c>
      <c r="L55" s="42">
        <f t="shared" si="14"/>
        <v>9148148.379999999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680687.53</v>
      </c>
      <c r="C61" s="41">
        <f aca="true" t="shared" si="18" ref="C61:J61">SUM(C62:C73)</f>
        <v>511631.37</v>
      </c>
      <c r="D61" s="41">
        <f t="shared" si="18"/>
        <v>1630481.9335332138</v>
      </c>
      <c r="E61" s="41">
        <f t="shared" si="18"/>
        <v>1341390.642954792</v>
      </c>
      <c r="F61" s="41">
        <f t="shared" si="18"/>
        <v>1437532.9591199697</v>
      </c>
      <c r="G61" s="41">
        <f t="shared" si="18"/>
        <v>843868.5835466309</v>
      </c>
      <c r="H61" s="41">
        <f t="shared" si="18"/>
        <v>456166.6192966192</v>
      </c>
      <c r="I61" s="41">
        <f>SUM(I62:I78)</f>
        <v>592236.2964243822</v>
      </c>
      <c r="J61" s="41">
        <f t="shared" si="18"/>
        <v>739575.396441652</v>
      </c>
      <c r="K61" s="41">
        <f>SUM(K62:K75)</f>
        <v>914577.05</v>
      </c>
      <c r="L61" s="46">
        <f>SUM(B61:K61)</f>
        <v>9148148.381317262</v>
      </c>
      <c r="M61" s="40"/>
    </row>
    <row r="62" spans="1:13" ht="18.75" customHeight="1">
      <c r="A62" s="47" t="s">
        <v>47</v>
      </c>
      <c r="B62" s="48">
        <v>680687.53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680687.53</v>
      </c>
      <c r="M62"/>
    </row>
    <row r="63" spans="1:13" ht="18.75" customHeight="1">
      <c r="A63" s="47" t="s">
        <v>56</v>
      </c>
      <c r="B63" s="17">
        <v>0</v>
      </c>
      <c r="C63" s="48">
        <v>447472.8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447472.8</v>
      </c>
      <c r="M63"/>
    </row>
    <row r="64" spans="1:13" ht="18.75" customHeight="1">
      <c r="A64" s="47" t="s">
        <v>57</v>
      </c>
      <c r="B64" s="17">
        <v>0</v>
      </c>
      <c r="C64" s="48">
        <v>64158.57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64158.57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1630481.9335332138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1630481.9335332138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1341390.642954792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1341390.642954792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1437532.9591199697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1437532.9591199697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843868.5835466309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843868.5835466309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456166.6192966192</v>
      </c>
      <c r="I69" s="17">
        <v>0</v>
      </c>
      <c r="J69" s="17">
        <v>0</v>
      </c>
      <c r="K69" s="17">
        <v>0</v>
      </c>
      <c r="L69" s="46">
        <f t="shared" si="19"/>
        <v>456166.6192966192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592236.2964243822</v>
      </c>
      <c r="J70" s="17">
        <v>0</v>
      </c>
      <c r="K70" s="17">
        <v>0</v>
      </c>
      <c r="L70" s="46">
        <f t="shared" si="19"/>
        <v>592236.2964243822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739575.396441652</v>
      </c>
      <c r="K71" s="17">
        <v>0</v>
      </c>
      <c r="L71" s="46">
        <f t="shared" si="19"/>
        <v>739575.396441652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527802.41</v>
      </c>
      <c r="L72" s="46">
        <f t="shared" si="19"/>
        <v>527802.41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386774.64</v>
      </c>
      <c r="L73" s="46">
        <f t="shared" si="19"/>
        <v>386774.64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2023-01-16T22:27:56Z</dcterms:modified>
  <cp:category/>
  <cp:version/>
  <cp:contentType/>
  <cp:contentStatus/>
</cp:coreProperties>
</file>