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<sst xmlns="http://schemas.openxmlformats.org/spreadsheetml/2006/main" count="87" uniqueCount="86">
  <si>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</si>
  <si>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</si>
  <si>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</si>
  <si>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</si>
  <si>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</si>
  <si>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</si>
  <si>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</si>
  <si>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</si>
  <si>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</si>
  <si>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</si>
  <si>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</si>
  <si>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</si>
  <si>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</si>
  <si>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</si>
  <si>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</si>
  <si>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</si>
  <si>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</si>
  <si>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</si>
  <si>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</si>
  <si>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</si>
  <si>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</si>
  <si>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</si>
  <si>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</si>
  <si>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</si>
  <si>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</si>
  <si>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</si>
  <si>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</si>
  <si>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</si>
  <si>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</si>
  <si>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</si>
  <si>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</si>
  <si>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</si>
  <si>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</si>
  <si>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</si>
  <si>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</si>
  <si>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</si>
  <si>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</si>
  <si>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</si>
  <si>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</si>
  <si>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</si>
  <si>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</si>
  <si>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</si>
  <si>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</si>
  <si>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</si>
  <si>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</si>
  <si>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</si>
  <si>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</si>
  <si>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</si>
  <si>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</si>
  <si>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</si>
  <si>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</si>
  <si>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</si>
  <si>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</si>
  <si>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</si>
  <si>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</si>
  <si>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</si>
  <si>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</si>
  <si>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</si>
  <si>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</si>
  <si>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</si>
  <si>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</si>
  <si>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</si>
  <si>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</si>
  <si>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</si>
  <si>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</si>
  <si>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</si>
  <si>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</si>
  <si>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</si>
  <si>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</si>
  <si>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</si>
  <si>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</si>
  <si>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</si>
  <si>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</si>
  <si>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</si>
  <si>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</si>
  <si>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</si>
  <si>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</si>
  <si>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</si>
  <si>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</si>
  <si>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</si>
  <si>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</si>
  <si>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</si>
  <si>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</si>
  <si>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25/11/22 - VENCIMENTO 02/12/22</t>
  </si>
  <si>
    <t>5.3. Revisão de Remuneração pelo Transporte Coletivo ¹</t>
  </si>
  <si>
    <t>¹ Energia para tração set e out.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</si>
</sst>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86951</v>
      </c>
      <c r="C7" s="10">
        <f aca="true" t="shared" si="0" ref="C7:K7">C8+C11</f>
        <v>108812</v>
      </c>
      <c r="D7" s="10">
        <f t="shared" si="0"/>
        <v>311579</v>
      </c>
      <c r="E7" s="10">
        <f t="shared" si="0"/>
        <v>256053</v>
      </c>
      <c r="F7" s="10">
        <f t="shared" si="0"/>
        <v>259190</v>
      </c>
      <c r="G7" s="10">
        <f t="shared" si="0"/>
        <v>143738</v>
      </c>
      <c r="H7" s="10">
        <f t="shared" si="0"/>
        <v>78474</v>
      </c>
      <c r="I7" s="10">
        <f t="shared" si="0"/>
        <v>118628</v>
      </c>
      <c r="J7" s="10">
        <f t="shared" si="0"/>
        <v>121392</v>
      </c>
      <c r="K7" s="10">
        <f t="shared" si="0"/>
        <v>216759</v>
      </c>
      <c r="L7" s="10">
        <f aca="true" t="shared" si="1" ref="L7:L13">SUM(B7:K7)</f>
        <v>1701576</v>
      </c>
      <c r="M7" s="11"/>
    </row>
    <row r="8" spans="1:13" ht="17.25" customHeight="1">
      <c r="A8" s="12" t="s">
        <v>18</v>
      </c>
      <c r="B8" s="13">
        <f>B9+B10</f>
        <v>5679</v>
      </c>
      <c r="C8" s="13">
        <f aca="true" t="shared" si="2" ref="C8:K8">C9+C10</f>
        <v>6667</v>
      </c>
      <c r="D8" s="13">
        <f t="shared" si="2"/>
        <v>19614</v>
      </c>
      <c r="E8" s="13">
        <f t="shared" si="2"/>
        <v>14794</v>
      </c>
      <c r="F8" s="13">
        <f t="shared" si="2"/>
        <v>13131</v>
      </c>
      <c r="G8" s="13">
        <f t="shared" si="2"/>
        <v>9662</v>
      </c>
      <c r="H8" s="13">
        <f t="shared" si="2"/>
        <v>4657</v>
      </c>
      <c r="I8" s="13">
        <f t="shared" si="2"/>
        <v>5539</v>
      </c>
      <c r="J8" s="13">
        <f t="shared" si="2"/>
        <v>7231</v>
      </c>
      <c r="K8" s="13">
        <f t="shared" si="2"/>
        <v>12297</v>
      </c>
      <c r="L8" s="13">
        <f t="shared" si="1"/>
        <v>99271</v>
      </c>
      <c r="M8"/>
    </row>
    <row r="9" spans="1:13" ht="17.25" customHeight="1">
      <c r="A9" s="14" t="s">
        <v>19</v>
      </c>
      <c r="B9" s="15">
        <v>5676</v>
      </c>
      <c r="C9" s="15">
        <v>6667</v>
      </c>
      <c r="D9" s="15">
        <v>19614</v>
      </c>
      <c r="E9" s="15">
        <v>14794</v>
      </c>
      <c r="F9" s="15">
        <v>13131</v>
      </c>
      <c r="G9" s="15">
        <v>9662</v>
      </c>
      <c r="H9" s="15">
        <v>4573</v>
      </c>
      <c r="I9" s="15">
        <v>5539</v>
      </c>
      <c r="J9" s="15">
        <v>7231</v>
      </c>
      <c r="K9" s="15">
        <v>12297</v>
      </c>
      <c r="L9" s="13">
        <f t="shared" si="1"/>
        <v>99184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84</v>
      </c>
      <c r="I10" s="15">
        <v>0</v>
      </c>
      <c r="J10" s="15">
        <v>0</v>
      </c>
      <c r="K10" s="15">
        <v>0</v>
      </c>
      <c r="L10" s="13">
        <f t="shared" si="1"/>
        <v>87</v>
      </c>
      <c r="M10"/>
    </row>
    <row r="11" spans="1:13" ht="17.25" customHeight="1">
      <c r="A11" s="12" t="s">
        <v>71</v>
      </c>
      <c r="B11" s="15">
        <v>81272</v>
      </c>
      <c r="C11" s="15">
        <v>102145</v>
      </c>
      <c r="D11" s="15">
        <v>291965</v>
      </c>
      <c r="E11" s="15">
        <v>241259</v>
      </c>
      <c r="F11" s="15">
        <v>246059</v>
      </c>
      <c r="G11" s="15">
        <v>134076</v>
      </c>
      <c r="H11" s="15">
        <v>73817</v>
      </c>
      <c r="I11" s="15">
        <v>113089</v>
      </c>
      <c r="J11" s="15">
        <v>114161</v>
      </c>
      <c r="K11" s="15">
        <v>204462</v>
      </c>
      <c r="L11" s="13">
        <f t="shared" si="1"/>
        <v>1602305</v>
      </c>
      <c r="M11" s="60"/>
    </row>
    <row r="12" spans="1:13" ht="17.25" customHeight="1">
      <c r="A12" s="14" t="s">
        <v>72</v>
      </c>
      <c r="B12" s="15">
        <v>8371</v>
      </c>
      <c r="C12" s="15">
        <v>7117</v>
      </c>
      <c r="D12" s="15">
        <v>23790</v>
      </c>
      <c r="E12" s="15">
        <v>22359</v>
      </c>
      <c r="F12" s="15">
        <v>18865</v>
      </c>
      <c r="G12" s="15">
        <v>11623</v>
      </c>
      <c r="H12" s="15">
        <v>5964</v>
      </c>
      <c r="I12" s="15">
        <v>5781</v>
      </c>
      <c r="J12" s="15">
        <v>7829</v>
      </c>
      <c r="K12" s="15">
        <v>11833</v>
      </c>
      <c r="L12" s="13">
        <f t="shared" si="1"/>
        <v>123532</v>
      </c>
      <c r="M12" s="60"/>
    </row>
    <row r="13" spans="1:13" ht="17.25" customHeight="1">
      <c r="A13" s="14" t="s">
        <v>73</v>
      </c>
      <c r="B13" s="15">
        <f>+B11-B12</f>
        <v>72901</v>
      </c>
      <c r="C13" s="15">
        <f aca="true" t="shared" si="3" ref="C13:K13">+C11-C12</f>
        <v>95028</v>
      </c>
      <c r="D13" s="15">
        <f t="shared" si="3"/>
        <v>268175</v>
      </c>
      <c r="E13" s="15">
        <f t="shared" si="3"/>
        <v>218900</v>
      </c>
      <c r="F13" s="15">
        <f t="shared" si="3"/>
        <v>227194</v>
      </c>
      <c r="G13" s="15">
        <f t="shared" si="3"/>
        <v>122453</v>
      </c>
      <c r="H13" s="15">
        <f t="shared" si="3"/>
        <v>67853</v>
      </c>
      <c r="I13" s="15">
        <f t="shared" si="3"/>
        <v>107308</v>
      </c>
      <c r="J13" s="15">
        <f t="shared" si="3"/>
        <v>106332</v>
      </c>
      <c r="K13" s="15">
        <f t="shared" si="3"/>
        <v>192629</v>
      </c>
      <c r="L13" s="13">
        <f t="shared" si="1"/>
        <v>1478773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1.277373856263215</v>
      </c>
      <c r="C18" s="22">
        <v>1.180157693872913</v>
      </c>
      <c r="D18" s="22">
        <v>1.082645714242165</v>
      </c>
      <c r="E18" s="22">
        <v>1.086842188109161</v>
      </c>
      <c r="F18" s="22">
        <v>1.256740655618326</v>
      </c>
      <c r="G18" s="22">
        <v>1.216000567151551</v>
      </c>
      <c r="H18" s="22">
        <v>1.1120142209409</v>
      </c>
      <c r="I18" s="22">
        <v>1.181869848265969</v>
      </c>
      <c r="J18" s="22">
        <v>1.307429099355672</v>
      </c>
      <c r="K18" s="22">
        <v>1.121108000128153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806197.9599999997</v>
      </c>
      <c r="C20" s="25">
        <f aca="true" t="shared" si="4" ref="C20:K20">SUM(C21:C28)</f>
        <v>540912.6299999999</v>
      </c>
      <c r="D20" s="25">
        <f t="shared" si="4"/>
        <v>1705223.4300000002</v>
      </c>
      <c r="E20" s="25">
        <f t="shared" si="4"/>
        <v>1415900.6399999994</v>
      </c>
      <c r="F20" s="25">
        <f t="shared" si="4"/>
        <v>1487496.85</v>
      </c>
      <c r="G20" s="25">
        <f t="shared" si="4"/>
        <v>875073.4199999999</v>
      </c>
      <c r="H20" s="25">
        <f t="shared" si="4"/>
        <v>483183.7</v>
      </c>
      <c r="I20" s="25">
        <f t="shared" si="4"/>
        <v>631517.31</v>
      </c>
      <c r="J20" s="25">
        <f t="shared" si="4"/>
        <v>774433.06</v>
      </c>
      <c r="K20" s="25">
        <f t="shared" si="4"/>
        <v>966899.5799999998</v>
      </c>
      <c r="L20" s="25">
        <f>SUM(B20:K20)</f>
        <v>9686838.58</v>
      </c>
      <c r="M20"/>
    </row>
    <row r="21" spans="1:13" ht="17.25" customHeight="1">
      <c r="A21" s="26" t="s">
        <v>23</v>
      </c>
      <c r="B21" s="56">
        <f>ROUND((B15+B16)*B7,2)</f>
        <v>626360.22</v>
      </c>
      <c r="C21" s="56">
        <f aca="true" t="shared" si="5" ref="C21:K21">ROUND((C15+C16)*C7,2)</f>
        <v>446520.92</v>
      </c>
      <c r="D21" s="56">
        <f t="shared" si="5"/>
        <v>1521751.84</v>
      </c>
      <c r="E21" s="56">
        <f t="shared" si="5"/>
        <v>1266745.4</v>
      </c>
      <c r="F21" s="56">
        <f t="shared" si="5"/>
        <v>1132971.33</v>
      </c>
      <c r="G21" s="56">
        <f t="shared" si="5"/>
        <v>690862.32</v>
      </c>
      <c r="H21" s="56">
        <f t="shared" si="5"/>
        <v>415472.75</v>
      </c>
      <c r="I21" s="56">
        <f t="shared" si="5"/>
        <v>520729.47</v>
      </c>
      <c r="J21" s="56">
        <f t="shared" si="5"/>
        <v>573880.68</v>
      </c>
      <c r="K21" s="56">
        <f t="shared" si="5"/>
        <v>836798.12</v>
      </c>
      <c r="L21" s="33">
        <f aca="true" t="shared" si="6" ref="L21:L28">SUM(B21:K21)</f>
        <v>8032093.05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173735.95</v>
      </c>
      <c r="C22" s="33">
        <f t="shared" si="7"/>
        <v>80444.18</v>
      </c>
      <c r="D22" s="33">
        <f t="shared" si="7"/>
        <v>125766.27</v>
      </c>
      <c r="E22" s="33">
        <f t="shared" si="7"/>
        <v>110006.94</v>
      </c>
      <c r="F22" s="33">
        <f t="shared" si="7"/>
        <v>290879.8</v>
      </c>
      <c r="G22" s="33">
        <f t="shared" si="7"/>
        <v>149226.65</v>
      </c>
      <c r="H22" s="33">
        <f t="shared" si="7"/>
        <v>46538.86</v>
      </c>
      <c r="I22" s="33">
        <f t="shared" si="7"/>
        <v>94704.99</v>
      </c>
      <c r="J22" s="33">
        <f t="shared" si="7"/>
        <v>176427.62</v>
      </c>
      <c r="K22" s="33">
        <f t="shared" si="7"/>
        <v>101342.95</v>
      </c>
      <c r="L22" s="33">
        <f t="shared" si="6"/>
        <v>1349074.2100000002</v>
      </c>
      <c r="M22"/>
    </row>
    <row r="23" spans="1:13" ht="17.25" customHeight="1">
      <c r="A23" s="27" t="s">
        <v>25</v>
      </c>
      <c r="B23" s="33">
        <v>3214.94</v>
      </c>
      <c r="C23" s="33">
        <v>11384.84</v>
      </c>
      <c r="D23" s="33">
        <v>51630.57</v>
      </c>
      <c r="E23" s="33">
        <v>33574.42</v>
      </c>
      <c r="F23" s="33">
        <v>59723.85</v>
      </c>
      <c r="G23" s="33">
        <v>33768.35</v>
      </c>
      <c r="H23" s="33">
        <v>18699.82</v>
      </c>
      <c r="I23" s="33">
        <v>13392.06</v>
      </c>
      <c r="J23" s="33">
        <v>19452.54</v>
      </c>
      <c r="K23" s="33">
        <v>23762.44</v>
      </c>
      <c r="L23" s="33">
        <f t="shared" si="6"/>
        <v>268603.83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629.94</v>
      </c>
      <c r="C26" s="33">
        <v>422.65</v>
      </c>
      <c r="D26" s="33">
        <v>1332.57</v>
      </c>
      <c r="E26" s="33">
        <v>1106.43</v>
      </c>
      <c r="F26" s="33">
        <v>1162.97</v>
      </c>
      <c r="G26" s="33">
        <v>683.78</v>
      </c>
      <c r="H26" s="33">
        <v>376.89</v>
      </c>
      <c r="I26" s="33">
        <v>492.65</v>
      </c>
      <c r="J26" s="33">
        <v>605.71</v>
      </c>
      <c r="K26" s="33">
        <v>756.47</v>
      </c>
      <c r="L26" s="33">
        <f t="shared" si="6"/>
        <v>7570.06</v>
      </c>
      <c r="M26" s="60"/>
    </row>
    <row r="27" spans="1:13" ht="17.25" customHeight="1">
      <c r="A27" s="27" t="s">
        <v>76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77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-487266.37</v>
      </c>
      <c r="C31" s="33">
        <f t="shared" si="8"/>
        <v>-34243.52</v>
      </c>
      <c r="D31" s="33">
        <f t="shared" si="8"/>
        <v>-93711.5</v>
      </c>
      <c r="E31" s="33">
        <f t="shared" si="8"/>
        <v>-76948.6700000001</v>
      </c>
      <c r="F31" s="33">
        <f t="shared" si="8"/>
        <v>-64243.22</v>
      </c>
      <c r="G31" s="33">
        <f t="shared" si="8"/>
        <v>-46315.05</v>
      </c>
      <c r="H31" s="33">
        <f t="shared" si="8"/>
        <v>-29963.239999999998</v>
      </c>
      <c r="I31" s="33">
        <f t="shared" si="8"/>
        <v>-38765.1</v>
      </c>
      <c r="J31" s="33">
        <f t="shared" si="8"/>
        <v>-35184.54</v>
      </c>
      <c r="K31" s="33">
        <f t="shared" si="8"/>
        <v>-59105.23</v>
      </c>
      <c r="L31" s="33">
        <f aca="true" t="shared" si="9" ref="L31:L38">SUM(B31:K31)</f>
        <v>-965746.4400000001</v>
      </c>
      <c r="M31"/>
    </row>
    <row r="32" spans="1:13" ht="18.75" customHeight="1">
      <c r="A32" s="27" t="s">
        <v>29</v>
      </c>
      <c r="B32" s="33">
        <f>B33+B34+B35+B36</f>
        <v>-24974.4</v>
      </c>
      <c r="C32" s="33">
        <f aca="true" t="shared" si="10" ref="C32:K32">C33+C34+C35+C36</f>
        <v>-29334.8</v>
      </c>
      <c r="D32" s="33">
        <f t="shared" si="10"/>
        <v>-86301.6</v>
      </c>
      <c r="E32" s="33">
        <f t="shared" si="10"/>
        <v>-65093.6</v>
      </c>
      <c r="F32" s="33">
        <f t="shared" si="10"/>
        <v>-57776.4</v>
      </c>
      <c r="G32" s="33">
        <f t="shared" si="10"/>
        <v>-42512.8</v>
      </c>
      <c r="H32" s="33">
        <f t="shared" si="10"/>
        <v>-20121.2</v>
      </c>
      <c r="I32" s="33">
        <f t="shared" si="10"/>
        <v>-36025.68</v>
      </c>
      <c r="J32" s="33">
        <f t="shared" si="10"/>
        <v>-31816.4</v>
      </c>
      <c r="K32" s="33">
        <f t="shared" si="10"/>
        <v>-54106.8</v>
      </c>
      <c r="L32" s="33">
        <f t="shared" si="9"/>
        <v>-448063.68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-24974.4</v>
      </c>
      <c r="C33" s="33">
        <f t="shared" si="11"/>
        <v>-29334.8</v>
      </c>
      <c r="D33" s="33">
        <f t="shared" si="11"/>
        <v>-86301.6</v>
      </c>
      <c r="E33" s="33">
        <f t="shared" si="11"/>
        <v>-65093.6</v>
      </c>
      <c r="F33" s="33">
        <f t="shared" si="11"/>
        <v>-57776.4</v>
      </c>
      <c r="G33" s="33">
        <f t="shared" si="11"/>
        <v>-42512.8</v>
      </c>
      <c r="H33" s="33">
        <f t="shared" si="11"/>
        <v>-20121.2</v>
      </c>
      <c r="I33" s="33">
        <f t="shared" si="11"/>
        <v>-24371.6</v>
      </c>
      <c r="J33" s="33">
        <f t="shared" si="11"/>
        <v>-31816.4</v>
      </c>
      <c r="K33" s="33">
        <f t="shared" si="11"/>
        <v>-54106.8</v>
      </c>
      <c r="L33" s="33">
        <f t="shared" si="9"/>
        <v>-436409.6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-11654.08</v>
      </c>
      <c r="J36" s="17">
        <v>0</v>
      </c>
      <c r="K36" s="17">
        <v>0</v>
      </c>
      <c r="L36" s="33">
        <f t="shared" si="9"/>
        <v>-11654.08</v>
      </c>
      <c r="M36"/>
    </row>
    <row r="37" spans="1:13" s="36" customFormat="1" ht="18.75" customHeight="1">
      <c r="A37" s="27" t="s">
        <v>33</v>
      </c>
      <c r="B37" s="38">
        <f>SUM(B38:B49)</f>
        <v>-106558.45</v>
      </c>
      <c r="C37" s="38">
        <f aca="true" t="shared" si="12" ref="C37:K37">SUM(C38:C49)</f>
        <v>-4908.72</v>
      </c>
      <c r="D37" s="38">
        <f t="shared" si="12"/>
        <v>-7409.9</v>
      </c>
      <c r="E37" s="38">
        <f t="shared" si="12"/>
        <v>-11855.070000000102</v>
      </c>
      <c r="F37" s="38">
        <f t="shared" si="12"/>
        <v>-6466.82</v>
      </c>
      <c r="G37" s="38">
        <f t="shared" si="12"/>
        <v>-3802.25</v>
      </c>
      <c r="H37" s="38">
        <f t="shared" si="12"/>
        <v>-9842.039999999999</v>
      </c>
      <c r="I37" s="38">
        <f t="shared" si="12"/>
        <v>-2739.42</v>
      </c>
      <c r="J37" s="38">
        <f t="shared" si="12"/>
        <v>-3368.14</v>
      </c>
      <c r="K37" s="38">
        <f t="shared" si="12"/>
        <v>-4998.43</v>
      </c>
      <c r="L37" s="33">
        <f t="shared" si="9"/>
        <v>-161949.24000000014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-2558.51</v>
      </c>
      <c r="D41" s="17">
        <v>0</v>
      </c>
      <c r="E41" s="17">
        <v>0</v>
      </c>
      <c r="F41" s="17">
        <v>0</v>
      </c>
      <c r="G41" s="17">
        <v>0</v>
      </c>
      <c r="H41" s="17">
        <v>-1223.99</v>
      </c>
      <c r="I41" s="17">
        <v>0</v>
      </c>
      <c r="J41" s="17">
        <v>0</v>
      </c>
      <c r="K41" s="17">
        <v>-792</v>
      </c>
      <c r="L41" s="30">
        <f aca="true" t="shared" si="13" ref="L41:L48">SUM(B41:K41)</f>
        <v>-4574.5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70</v>
      </c>
      <c r="B48" s="17">
        <v>-3502.86</v>
      </c>
      <c r="C48" s="17">
        <v>-2350.21</v>
      </c>
      <c r="D48" s="17">
        <v>-7409.9</v>
      </c>
      <c r="E48" s="17">
        <v>-6152.46</v>
      </c>
      <c r="F48" s="17">
        <v>-6466.82</v>
      </c>
      <c r="G48" s="17">
        <v>-3802.25</v>
      </c>
      <c r="H48" s="17">
        <v>-2095.73</v>
      </c>
      <c r="I48" s="17">
        <v>-2739.42</v>
      </c>
      <c r="J48" s="17">
        <v>-3368.14</v>
      </c>
      <c r="K48" s="17">
        <v>-4206.43</v>
      </c>
      <c r="L48" s="30">
        <f t="shared" si="13"/>
        <v>-42094.22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-355733.52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-355733.52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-77615.07</v>
      </c>
      <c r="C52" s="33">
        <v>-35379.32</v>
      </c>
      <c r="D52" s="33">
        <v>-130197.91</v>
      </c>
      <c r="E52" s="33">
        <v>-123638.56</v>
      </c>
      <c r="F52" s="33">
        <v>-108266.24</v>
      </c>
      <c r="G52" s="33">
        <v>-70760.82</v>
      </c>
      <c r="H52" s="33">
        <v>-36721.54</v>
      </c>
      <c r="I52" s="33">
        <v>-30775.15</v>
      </c>
      <c r="J52" s="33">
        <v>-49945.89</v>
      </c>
      <c r="K52" s="33">
        <v>-52783.46</v>
      </c>
      <c r="L52" s="33">
        <f t="shared" si="14"/>
        <v>-716083.96</v>
      </c>
      <c r="M52" s="57"/>
    </row>
    <row r="53" spans="1:13" ht="18.75" customHeight="1">
      <c r="A53" s="37" t="s">
        <v>80</v>
      </c>
      <c r="B53" s="33">
        <v>77615.07</v>
      </c>
      <c r="C53" s="33">
        <v>35379.32</v>
      </c>
      <c r="D53" s="33">
        <v>130197.91</v>
      </c>
      <c r="E53" s="33">
        <v>123638.56</v>
      </c>
      <c r="F53" s="33">
        <v>108266.24</v>
      </c>
      <c r="G53" s="33">
        <v>70760.82</v>
      </c>
      <c r="H53" s="33">
        <v>36721.54</v>
      </c>
      <c r="I53" s="33">
        <v>30775.15</v>
      </c>
      <c r="J53" s="33">
        <v>49945.89</v>
      </c>
      <c r="K53" s="33">
        <v>52783.46</v>
      </c>
      <c r="L53" s="33">
        <f t="shared" si="14"/>
        <v>716083.96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318931.58999999973</v>
      </c>
      <c r="C55" s="41">
        <f t="shared" si="16"/>
        <v>506669.10999999987</v>
      </c>
      <c r="D55" s="41">
        <f t="shared" si="16"/>
        <v>1611511.9300000002</v>
      </c>
      <c r="E55" s="41">
        <f t="shared" si="16"/>
        <v>1338951.9699999993</v>
      </c>
      <c r="F55" s="41">
        <f t="shared" si="16"/>
        <v>1423253.6300000001</v>
      </c>
      <c r="G55" s="41">
        <f t="shared" si="16"/>
        <v>828758.3699999999</v>
      </c>
      <c r="H55" s="41">
        <f t="shared" si="16"/>
        <v>453220.46</v>
      </c>
      <c r="I55" s="41">
        <f t="shared" si="16"/>
        <v>592752.2100000001</v>
      </c>
      <c r="J55" s="41">
        <f t="shared" si="16"/>
        <v>739248.52</v>
      </c>
      <c r="K55" s="41">
        <f t="shared" si="16"/>
        <v>907794.3499999999</v>
      </c>
      <c r="L55" s="42">
        <f t="shared" si="14"/>
        <v>8721092.139999999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318931.58999999997</v>
      </c>
      <c r="C61" s="41">
        <f aca="true" t="shared" si="18" ref="C61:J61">SUM(C62:C73)</f>
        <v>506669.11</v>
      </c>
      <c r="D61" s="41">
        <f t="shared" si="18"/>
        <v>1611511.9276519641</v>
      </c>
      <c r="E61" s="41">
        <f t="shared" si="18"/>
        <v>1338951.9723016093</v>
      </c>
      <c r="F61" s="41">
        <f t="shared" si="18"/>
        <v>1423253.632040204</v>
      </c>
      <c r="G61" s="41">
        <f t="shared" si="18"/>
        <v>828758.3729080218</v>
      </c>
      <c r="H61" s="41">
        <f t="shared" si="18"/>
        <v>453220.45639643044</v>
      </c>
      <c r="I61" s="41">
        <f>SUM(I62:I78)</f>
        <v>592752.2096621665</v>
      </c>
      <c r="J61" s="41">
        <f t="shared" si="18"/>
        <v>739248.520558072</v>
      </c>
      <c r="K61" s="41">
        <f>SUM(K62:K75)</f>
        <v>907794.3400000001</v>
      </c>
      <c r="L61" s="46">
        <f>SUM(B61:K61)</f>
        <v>8721092.13151847</v>
      </c>
      <c r="M61" s="40"/>
    </row>
    <row r="62" spans="1:13" ht="18.75" customHeight="1">
      <c r="A62" s="47" t="s">
        <v>46</v>
      </c>
      <c r="B62" s="48">
        <v>318931.58999999997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318931.58999999997</v>
      </c>
      <c r="M62"/>
    </row>
    <row r="63" spans="1:13" ht="18.75" customHeight="1">
      <c r="A63" s="47" t="s">
        <v>55</v>
      </c>
      <c r="B63" s="17">
        <v>0</v>
      </c>
      <c r="C63" s="48">
        <v>442930.13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442930.13</v>
      </c>
      <c r="M63"/>
    </row>
    <row r="64" spans="1:13" ht="18.75" customHeight="1">
      <c r="A64" s="47" t="s">
        <v>56</v>
      </c>
      <c r="B64" s="17">
        <v>0</v>
      </c>
      <c r="C64" s="48">
        <v>63738.98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63738.98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1611511.9276519641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1611511.9276519641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1338951.9723016093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1338951.9723016093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1423253.632040204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1423253.632040204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828758.3729080218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828758.3729080218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453220.45639643044</v>
      </c>
      <c r="I69" s="17">
        <v>0</v>
      </c>
      <c r="J69" s="17">
        <v>0</v>
      </c>
      <c r="K69" s="17">
        <v>0</v>
      </c>
      <c r="L69" s="46">
        <f t="shared" si="19"/>
        <v>453220.45639643044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592752.2096621665</v>
      </c>
      <c r="J70" s="17">
        <v>0</v>
      </c>
      <c r="K70" s="17">
        <v>0</v>
      </c>
      <c r="L70" s="46">
        <f t="shared" si="19"/>
        <v>592752.2096621665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739248.520558072</v>
      </c>
      <c r="K71" s="17">
        <v>0</v>
      </c>
      <c r="L71" s="46">
        <f t="shared" si="19"/>
        <v>739248.520558072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510634.32</v>
      </c>
      <c r="L72" s="46">
        <f t="shared" si="19"/>
        <v>510634.32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397160.02</v>
      </c>
      <c r="L73" s="46">
        <f t="shared" si="19"/>
        <v>397160.02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2023-01-17T11:00:20Z</dcterms:modified>
  <cp:category/>
  <cp:version/>
  <cp:contentType/>
  <cp:contentStatus/>
</cp:coreProperties>
</file>