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<sst xmlns="http://schemas.openxmlformats.org/spreadsheetml/2006/main" count="87" uniqueCount="86">
  <si>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</si>
  <si>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</si>
  <si>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</si>
  <si>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</si>
  <si>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</si>
  <si>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</si>
  <si>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</si>
  <si>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</si>
  <si>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</si>
  <si>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</si>
  <si>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</si>
  <si>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</si>
  <si>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</si>
  <si>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</si>
  <si>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</si>
  <si>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</si>
  <si>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</si>
  <si>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</si>
  <si>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</si>
  <si>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</si>
  <si>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</si>
  <si>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</si>
  <si>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</si>
  <si>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</si>
  <si>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</si>
  <si>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</si>
  <si>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</si>
  <si>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</si>
  <si>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</si>
  <si>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</si>
  <si>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</si>
  <si>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</si>
  <si>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</si>
  <si>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</si>
  <si>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</si>
  <si>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</si>
  <si>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</si>
  <si>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</si>
  <si>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</si>
  <si>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</si>
  <si>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</si>
  <si>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</si>
  <si>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</si>
  <si>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</si>
  <si>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</si>
  <si>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</si>
  <si>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</si>
  <si>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</si>
  <si>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</si>
  <si>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</si>
  <si>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</si>
  <si>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</si>
  <si>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</si>
  <si>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</si>
  <si>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</si>
  <si>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</si>
  <si>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</si>
  <si>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</si>
  <si>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</si>
  <si>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</si>
  <si>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</si>
  <si>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</si>
  <si>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</si>
  <si>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</si>
  <si>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</si>
  <si>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</si>
  <si>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</si>
  <si>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</si>
  <si>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</si>
  <si>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</si>
  <si>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</si>
  <si>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</si>
  <si>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22/11/22 - VENCIMENTO 29/11/22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</si>
  <si>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</si>
  <si>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</si>
  <si>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</si>
  <si>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</si>
  <si>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</si>
  <si>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</si>
  <si>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</si>
  <si>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</si>
  <si>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</si>
  <si>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</si>
  <si>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</si>
  <si>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</si>
  <si>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¹ Revisão de passageiros transportados, total de 16.792 passageiros; revisões de fator de transição e ar condicionado, mês de outubro/22.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</si>
</sst>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93141</v>
      </c>
      <c r="C7" s="10">
        <f aca="true" t="shared" si="0" ref="C7:K7">C8+C11</f>
        <v>112182</v>
      </c>
      <c r="D7" s="10">
        <f t="shared" si="0"/>
        <v>324344</v>
      </c>
      <c r="E7" s="10">
        <f t="shared" si="0"/>
        <v>263735</v>
      </c>
      <c r="F7" s="10">
        <f t="shared" si="0"/>
        <v>269106</v>
      </c>
      <c r="G7" s="10">
        <f t="shared" si="0"/>
        <v>153084</v>
      </c>
      <c r="H7" s="10">
        <f t="shared" si="0"/>
        <v>82617</v>
      </c>
      <c r="I7" s="10">
        <f t="shared" si="0"/>
        <v>119604</v>
      </c>
      <c r="J7" s="10">
        <f t="shared" si="0"/>
        <v>127769</v>
      </c>
      <c r="K7" s="10">
        <f t="shared" si="0"/>
        <v>222754</v>
      </c>
      <c r="L7" s="10">
        <f aca="true" t="shared" si="1" ref="L7:L13">SUM(B7:K7)</f>
        <v>1768336</v>
      </c>
      <c r="M7" s="11"/>
    </row>
    <row r="8" spans="1:13" ht="17.25" customHeight="1">
      <c r="A8" s="12" t="s">
        <v>18</v>
      </c>
      <c r="B8" s="13">
        <f>B9+B10</f>
        <v>6105</v>
      </c>
      <c r="C8" s="13">
        <f aca="true" t="shared" si="2" ref="C8:K8">C9+C10</f>
        <v>6168</v>
      </c>
      <c r="D8" s="13">
        <f t="shared" si="2"/>
        <v>18760</v>
      </c>
      <c r="E8" s="13">
        <f t="shared" si="2"/>
        <v>13940</v>
      </c>
      <c r="F8" s="13">
        <f t="shared" si="2"/>
        <v>12517</v>
      </c>
      <c r="G8" s="13">
        <f t="shared" si="2"/>
        <v>9736</v>
      </c>
      <c r="H8" s="13">
        <f t="shared" si="2"/>
        <v>4571</v>
      </c>
      <c r="I8" s="13">
        <f t="shared" si="2"/>
        <v>5213</v>
      </c>
      <c r="J8" s="13">
        <f t="shared" si="2"/>
        <v>7413</v>
      </c>
      <c r="K8" s="13">
        <f t="shared" si="2"/>
        <v>11635</v>
      </c>
      <c r="L8" s="13">
        <f t="shared" si="1"/>
        <v>96058</v>
      </c>
      <c r="M8"/>
    </row>
    <row r="9" spans="1:13" ht="17.25" customHeight="1">
      <c r="A9" s="14" t="s">
        <v>19</v>
      </c>
      <c r="B9" s="15">
        <v>6105</v>
      </c>
      <c r="C9" s="15">
        <v>6168</v>
      </c>
      <c r="D9" s="15">
        <v>18760</v>
      </c>
      <c r="E9" s="15">
        <v>13940</v>
      </c>
      <c r="F9" s="15">
        <v>12517</v>
      </c>
      <c r="G9" s="15">
        <v>9736</v>
      </c>
      <c r="H9" s="15">
        <v>4531</v>
      </c>
      <c r="I9" s="15">
        <v>5213</v>
      </c>
      <c r="J9" s="15">
        <v>7413</v>
      </c>
      <c r="K9" s="15">
        <v>11635</v>
      </c>
      <c r="L9" s="13">
        <f t="shared" si="1"/>
        <v>96018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 t="shared" si="1"/>
        <v>40</v>
      </c>
      <c r="M10"/>
    </row>
    <row r="11" spans="1:13" ht="17.25" customHeight="1">
      <c r="A11" s="12" t="s">
        <v>73</v>
      </c>
      <c r="B11" s="15">
        <v>87036</v>
      </c>
      <c r="C11" s="15">
        <v>106014</v>
      </c>
      <c r="D11" s="15">
        <v>305584</v>
      </c>
      <c r="E11" s="15">
        <v>249795</v>
      </c>
      <c r="F11" s="15">
        <v>256589</v>
      </c>
      <c r="G11" s="15">
        <v>143348</v>
      </c>
      <c r="H11" s="15">
        <v>78046</v>
      </c>
      <c r="I11" s="15">
        <v>114391</v>
      </c>
      <c r="J11" s="15">
        <v>120356</v>
      </c>
      <c r="K11" s="15">
        <v>211119</v>
      </c>
      <c r="L11" s="13">
        <f t="shared" si="1"/>
        <v>1672278</v>
      </c>
      <c r="M11" s="60"/>
    </row>
    <row r="12" spans="1:13" ht="17.25" customHeight="1">
      <c r="A12" s="14" t="s">
        <v>74</v>
      </c>
      <c r="B12" s="15">
        <v>8680</v>
      </c>
      <c r="C12" s="15">
        <v>6772</v>
      </c>
      <c r="D12" s="15">
        <v>23616</v>
      </c>
      <c r="E12" s="15">
        <v>21209</v>
      </c>
      <c r="F12" s="15">
        <v>18334</v>
      </c>
      <c r="G12" s="15">
        <v>11865</v>
      </c>
      <c r="H12" s="15">
        <v>6157</v>
      </c>
      <c r="I12" s="15">
        <v>5917</v>
      </c>
      <c r="J12" s="15">
        <v>7916</v>
      </c>
      <c r="K12" s="15">
        <v>12056</v>
      </c>
      <c r="L12" s="13">
        <f t="shared" si="1"/>
        <v>122522</v>
      </c>
      <c r="M12" s="60"/>
    </row>
    <row r="13" spans="1:13" ht="17.25" customHeight="1">
      <c r="A13" s="14" t="s">
        <v>75</v>
      </c>
      <c r="B13" s="15">
        <f>+B11-B12</f>
        <v>78356</v>
      </c>
      <c r="C13" s="15">
        <f aca="true" t="shared" si="3" ref="C13:K13">+C11-C12</f>
        <v>99242</v>
      </c>
      <c r="D13" s="15">
        <f t="shared" si="3"/>
        <v>281968</v>
      </c>
      <c r="E13" s="15">
        <f t="shared" si="3"/>
        <v>228586</v>
      </c>
      <c r="F13" s="15">
        <f t="shared" si="3"/>
        <v>238255</v>
      </c>
      <c r="G13" s="15">
        <f t="shared" si="3"/>
        <v>131483</v>
      </c>
      <c r="H13" s="15">
        <f t="shared" si="3"/>
        <v>71889</v>
      </c>
      <c r="I13" s="15">
        <f t="shared" si="3"/>
        <v>108474</v>
      </c>
      <c r="J13" s="15">
        <f t="shared" si="3"/>
        <v>112440</v>
      </c>
      <c r="K13" s="15">
        <f t="shared" si="3"/>
        <v>199063</v>
      </c>
      <c r="L13" s="13">
        <f t="shared" si="1"/>
        <v>1549756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76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1.202589796458244</v>
      </c>
      <c r="C18" s="22">
        <v>1.138845919921428</v>
      </c>
      <c r="D18" s="22">
        <v>1.039217771778193</v>
      </c>
      <c r="E18" s="22">
        <v>1.057691830209069</v>
      </c>
      <c r="F18" s="22">
        <v>1.215027932570923</v>
      </c>
      <c r="G18" s="22">
        <v>1.161994214394318</v>
      </c>
      <c r="H18" s="22">
        <v>1.058850903727889</v>
      </c>
      <c r="I18" s="22">
        <v>1.168139297518998</v>
      </c>
      <c r="J18" s="22">
        <v>1.251054333593455</v>
      </c>
      <c r="K18" s="22">
        <v>1.093971787712484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812982.6899999998</v>
      </c>
      <c r="C20" s="25">
        <f aca="true" t="shared" si="4" ref="C20:K20">SUM(C21:C28)</f>
        <v>538486.9599999998</v>
      </c>
      <c r="D20" s="25">
        <f t="shared" si="4"/>
        <v>1702792.28</v>
      </c>
      <c r="E20" s="25">
        <f t="shared" si="4"/>
        <v>1419928.5999999996</v>
      </c>
      <c r="F20" s="25">
        <f t="shared" si="4"/>
        <v>1492974.9299999997</v>
      </c>
      <c r="G20" s="25">
        <f t="shared" si="4"/>
        <v>891089.3599999999</v>
      </c>
      <c r="H20" s="25">
        <f t="shared" si="4"/>
        <v>484184.18000000005</v>
      </c>
      <c r="I20" s="25">
        <f t="shared" si="4"/>
        <v>628957.8099999999</v>
      </c>
      <c r="J20" s="25">
        <f t="shared" si="4"/>
        <v>779456.3099999999</v>
      </c>
      <c r="K20" s="25">
        <f t="shared" si="4"/>
        <v>969784.9299999999</v>
      </c>
      <c r="L20" s="25">
        <f>SUM(B20:K20)</f>
        <v>9720638.049999997</v>
      </c>
      <c r="M20"/>
    </row>
    <row r="21" spans="1:13" ht="17.25" customHeight="1">
      <c r="A21" s="26" t="s">
        <v>23</v>
      </c>
      <c r="B21" s="56">
        <f>ROUND((B15+B16)*B7,2)</f>
        <v>670950.51</v>
      </c>
      <c r="C21" s="56">
        <f aca="true" t="shared" si="5" ref="C21:K21">ROUND((C15+C16)*C7,2)</f>
        <v>460350.06</v>
      </c>
      <c r="D21" s="56">
        <f t="shared" si="5"/>
        <v>1584096.1</v>
      </c>
      <c r="E21" s="56">
        <f t="shared" si="5"/>
        <v>1304749.79</v>
      </c>
      <c r="F21" s="56">
        <f t="shared" si="5"/>
        <v>1176316.15</v>
      </c>
      <c r="G21" s="56">
        <f t="shared" si="5"/>
        <v>735782.94</v>
      </c>
      <c r="H21" s="56">
        <f t="shared" si="5"/>
        <v>437407.44</v>
      </c>
      <c r="I21" s="56">
        <f t="shared" si="5"/>
        <v>525013.72</v>
      </c>
      <c r="J21" s="56">
        <f t="shared" si="5"/>
        <v>604027.95</v>
      </c>
      <c r="K21" s="56">
        <f t="shared" si="5"/>
        <v>859941.82</v>
      </c>
      <c r="L21" s="33">
        <f aca="true" t="shared" si="6" ref="L21:L28">SUM(B21:K21)</f>
        <v>8358636.4799999995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135927.73</v>
      </c>
      <c r="C22" s="33">
        <f t="shared" si="7"/>
        <v>63917.73</v>
      </c>
      <c r="D22" s="33">
        <f t="shared" si="7"/>
        <v>62124.72</v>
      </c>
      <c r="E22" s="33">
        <f t="shared" si="7"/>
        <v>75273.4</v>
      </c>
      <c r="F22" s="33">
        <f t="shared" si="7"/>
        <v>252940.83</v>
      </c>
      <c r="G22" s="33">
        <f t="shared" si="7"/>
        <v>119192.58</v>
      </c>
      <c r="H22" s="33">
        <f t="shared" si="7"/>
        <v>25741.82</v>
      </c>
      <c r="I22" s="33">
        <f t="shared" si="7"/>
        <v>88275.44</v>
      </c>
      <c r="J22" s="33">
        <f t="shared" si="7"/>
        <v>151643.83</v>
      </c>
      <c r="K22" s="33">
        <f t="shared" si="7"/>
        <v>80810.27</v>
      </c>
      <c r="L22" s="33">
        <f t="shared" si="6"/>
        <v>1055848.3499999999</v>
      </c>
      <c r="M22"/>
    </row>
    <row r="23" spans="1:13" ht="17.25" customHeight="1">
      <c r="A23" s="27" t="s">
        <v>25</v>
      </c>
      <c r="B23" s="33">
        <v>3212.22</v>
      </c>
      <c r="C23" s="33">
        <v>11659.17</v>
      </c>
      <c r="D23" s="33">
        <v>50499.41</v>
      </c>
      <c r="E23" s="33">
        <v>34328.83</v>
      </c>
      <c r="F23" s="33">
        <v>59793.39</v>
      </c>
      <c r="G23" s="33">
        <v>34886.97</v>
      </c>
      <c r="H23" s="33">
        <v>18562.65</v>
      </c>
      <c r="I23" s="33">
        <v>12980.56</v>
      </c>
      <c r="J23" s="33">
        <v>19109.62</v>
      </c>
      <c r="K23" s="33">
        <v>24036.77</v>
      </c>
      <c r="L23" s="33">
        <f t="shared" si="6"/>
        <v>269069.59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77</v>
      </c>
      <c r="B26" s="33">
        <v>635.32</v>
      </c>
      <c r="C26" s="33">
        <v>419.96</v>
      </c>
      <c r="D26" s="33">
        <v>1329.87</v>
      </c>
      <c r="E26" s="33">
        <v>1109.13</v>
      </c>
      <c r="F26" s="33">
        <v>1165.66</v>
      </c>
      <c r="G26" s="33">
        <v>694.55</v>
      </c>
      <c r="H26" s="33">
        <v>376.89</v>
      </c>
      <c r="I26" s="33">
        <v>489.95</v>
      </c>
      <c r="J26" s="33">
        <v>608.4</v>
      </c>
      <c r="K26" s="33">
        <v>756.47</v>
      </c>
      <c r="L26" s="33">
        <f t="shared" si="6"/>
        <v>7586.2</v>
      </c>
      <c r="M26" s="60"/>
    </row>
    <row r="27" spans="1:13" ht="17.25" customHeight="1">
      <c r="A27" s="27" t="s">
        <v>78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79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-133450.39</v>
      </c>
      <c r="C31" s="33">
        <f t="shared" si="8"/>
        <v>-29471.270000000004</v>
      </c>
      <c r="D31" s="33">
        <f t="shared" si="8"/>
        <v>-78273.01999999999</v>
      </c>
      <c r="E31" s="33">
        <f t="shared" si="8"/>
        <v>881268.3199999998</v>
      </c>
      <c r="F31" s="33">
        <f t="shared" si="8"/>
        <v>-55857.950000000004</v>
      </c>
      <c r="G31" s="33">
        <f t="shared" si="8"/>
        <v>-47110.22</v>
      </c>
      <c r="H31" s="33">
        <f t="shared" si="8"/>
        <v>-29814.14</v>
      </c>
      <c r="I31" s="33">
        <f t="shared" si="8"/>
        <v>440830.11</v>
      </c>
      <c r="J31" s="33">
        <f t="shared" si="8"/>
        <v>-35614.06</v>
      </c>
      <c r="K31" s="33">
        <f t="shared" si="8"/>
        <v>-57762.64</v>
      </c>
      <c r="L31" s="33">
        <f aca="true" t="shared" si="9" ref="L31:L38">SUM(B31:K31)</f>
        <v>854744.7399999999</v>
      </c>
      <c r="M31"/>
    </row>
    <row r="32" spans="1:13" ht="18.75" customHeight="1">
      <c r="A32" s="27" t="s">
        <v>29</v>
      </c>
      <c r="B32" s="33">
        <f>B33+B34+B35+B36</f>
        <v>-26862</v>
      </c>
      <c r="C32" s="33">
        <f aca="true" t="shared" si="10" ref="C32:K32">C33+C34+C35+C36</f>
        <v>-27139.2</v>
      </c>
      <c r="D32" s="33">
        <f t="shared" si="10"/>
        <v>-82544</v>
      </c>
      <c r="E32" s="33">
        <f t="shared" si="10"/>
        <v>-61336</v>
      </c>
      <c r="F32" s="33">
        <f t="shared" si="10"/>
        <v>-55074.8</v>
      </c>
      <c r="G32" s="33">
        <f t="shared" si="10"/>
        <v>-42838.4</v>
      </c>
      <c r="H32" s="33">
        <f t="shared" si="10"/>
        <v>-19936.4</v>
      </c>
      <c r="I32" s="33">
        <f t="shared" si="10"/>
        <v>-42436.32</v>
      </c>
      <c r="J32" s="33">
        <f t="shared" si="10"/>
        <v>-32617.2</v>
      </c>
      <c r="K32" s="33">
        <f t="shared" si="10"/>
        <v>-51194</v>
      </c>
      <c r="L32" s="33">
        <f t="shared" si="9"/>
        <v>-441978.32000000007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-26862</v>
      </c>
      <c r="C33" s="33">
        <f t="shared" si="11"/>
        <v>-27139.2</v>
      </c>
      <c r="D33" s="33">
        <f t="shared" si="11"/>
        <v>-82544</v>
      </c>
      <c r="E33" s="33">
        <f t="shared" si="11"/>
        <v>-61336</v>
      </c>
      <c r="F33" s="33">
        <f t="shared" si="11"/>
        <v>-55074.8</v>
      </c>
      <c r="G33" s="33">
        <f t="shared" si="11"/>
        <v>-42838.4</v>
      </c>
      <c r="H33" s="33">
        <f t="shared" si="11"/>
        <v>-19936.4</v>
      </c>
      <c r="I33" s="33">
        <f t="shared" si="11"/>
        <v>-22937.2</v>
      </c>
      <c r="J33" s="33">
        <f t="shared" si="11"/>
        <v>-32617.2</v>
      </c>
      <c r="K33" s="33">
        <f t="shared" si="11"/>
        <v>-51194</v>
      </c>
      <c r="L33" s="33">
        <f t="shared" si="9"/>
        <v>-422479.20000000007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-19499.12</v>
      </c>
      <c r="J36" s="17">
        <v>0</v>
      </c>
      <c r="K36" s="17">
        <v>0</v>
      </c>
      <c r="L36" s="33">
        <f t="shared" si="9"/>
        <v>-19499.12</v>
      </c>
      <c r="M36"/>
    </row>
    <row r="37" spans="1:13" s="36" customFormat="1" ht="18.75" customHeight="1">
      <c r="A37" s="27" t="s">
        <v>33</v>
      </c>
      <c r="B37" s="38">
        <f>SUM(B38:B49)</f>
        <v>-106588.39</v>
      </c>
      <c r="C37" s="38">
        <f aca="true" t="shared" si="12" ref="C37:K37">SUM(C38:C49)</f>
        <v>-2335.24</v>
      </c>
      <c r="D37" s="38">
        <f t="shared" si="12"/>
        <v>-7394.93</v>
      </c>
      <c r="E37" s="38">
        <f t="shared" si="12"/>
        <v>942129.9599999998</v>
      </c>
      <c r="F37" s="38">
        <f t="shared" si="12"/>
        <v>-6481.79</v>
      </c>
      <c r="G37" s="38">
        <f t="shared" si="12"/>
        <v>-3862.13</v>
      </c>
      <c r="H37" s="38">
        <f t="shared" si="12"/>
        <v>-8618.05</v>
      </c>
      <c r="I37" s="38">
        <f t="shared" si="12"/>
        <v>483275.55</v>
      </c>
      <c r="J37" s="38">
        <f t="shared" si="12"/>
        <v>-3383.11</v>
      </c>
      <c r="K37" s="38">
        <f t="shared" si="12"/>
        <v>-4206.43</v>
      </c>
      <c r="L37" s="33">
        <f t="shared" si="9"/>
        <v>1282535.4399999997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2034000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3055500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71</v>
      </c>
      <c r="B48" s="17">
        <v>-3532.8</v>
      </c>
      <c r="C48" s="17">
        <v>-2335.24</v>
      </c>
      <c r="D48" s="17">
        <v>-7394.93</v>
      </c>
      <c r="E48" s="17">
        <v>-6167.43</v>
      </c>
      <c r="F48" s="17">
        <v>-6481.79</v>
      </c>
      <c r="G48" s="17">
        <v>-3862.13</v>
      </c>
      <c r="H48" s="17">
        <v>-2095.73</v>
      </c>
      <c r="I48" s="17">
        <v>-2724.45</v>
      </c>
      <c r="J48" s="17">
        <v>-3383.11</v>
      </c>
      <c r="K48" s="17">
        <v>-4206.43</v>
      </c>
      <c r="L48" s="30">
        <f t="shared" si="13"/>
        <v>-42184.04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3.17</v>
      </c>
      <c r="D50" s="17">
        <v>11665.91</v>
      </c>
      <c r="E50" s="17">
        <v>474.36</v>
      </c>
      <c r="F50" s="17">
        <v>5698.64</v>
      </c>
      <c r="G50" s="17">
        <v>-409.69</v>
      </c>
      <c r="H50" s="17">
        <v>-1259.69</v>
      </c>
      <c r="I50" s="17">
        <v>-9.12</v>
      </c>
      <c r="J50" s="17">
        <v>386.25</v>
      </c>
      <c r="K50" s="17">
        <v>-2362.21</v>
      </c>
      <c r="L50" s="33">
        <f aca="true" t="shared" si="14" ref="L50:L55">SUM(B50:K50)</f>
        <v>14187.620000000003</v>
      </c>
      <c r="M50"/>
    </row>
    <row r="51" spans="1:13" ht="18.75" customHeight="1">
      <c r="A51" s="27" t="s">
        <v>80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81</v>
      </c>
      <c r="B52" s="33">
        <v>-75763.38</v>
      </c>
      <c r="C52" s="33">
        <v>-32506.28</v>
      </c>
      <c r="D52" s="33">
        <v>-123984</v>
      </c>
      <c r="E52" s="33">
        <v>-114187.14</v>
      </c>
      <c r="F52" s="33">
        <v>-101715.2</v>
      </c>
      <c r="G52" s="33">
        <v>-69064.98</v>
      </c>
      <c r="H52" s="33">
        <v>-36083.71</v>
      </c>
      <c r="I52" s="33">
        <v>-31115.73</v>
      </c>
      <c r="J52" s="33">
        <v>-48291.56</v>
      </c>
      <c r="K52" s="33">
        <v>-52487</v>
      </c>
      <c r="L52" s="33">
        <f t="shared" si="14"/>
        <v>-685198.98</v>
      </c>
      <c r="M52" s="57"/>
    </row>
    <row r="53" spans="1:13" ht="18.75" customHeight="1">
      <c r="A53" s="37" t="s">
        <v>82</v>
      </c>
      <c r="B53" s="33">
        <v>75763.38</v>
      </c>
      <c r="C53" s="33">
        <v>32506.28</v>
      </c>
      <c r="D53" s="33">
        <v>123984</v>
      </c>
      <c r="E53" s="33">
        <v>114187.14</v>
      </c>
      <c r="F53" s="33">
        <v>101715.2</v>
      </c>
      <c r="G53" s="33">
        <v>69064.98</v>
      </c>
      <c r="H53" s="33">
        <v>36083.71</v>
      </c>
      <c r="I53" s="33">
        <v>31115.73</v>
      </c>
      <c r="J53" s="33">
        <v>48291.56</v>
      </c>
      <c r="K53" s="33">
        <v>52487</v>
      </c>
      <c r="L53" s="33">
        <f t="shared" si="14"/>
        <v>685198.98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679532.2999999998</v>
      </c>
      <c r="C55" s="41">
        <f t="shared" si="16"/>
        <v>509015.6899999998</v>
      </c>
      <c r="D55" s="41">
        <f t="shared" si="16"/>
        <v>1624519.26</v>
      </c>
      <c r="E55" s="41">
        <f t="shared" si="16"/>
        <v>2301196.9199999995</v>
      </c>
      <c r="F55" s="41">
        <f t="shared" si="16"/>
        <v>1437116.9799999997</v>
      </c>
      <c r="G55" s="41">
        <f t="shared" si="16"/>
        <v>843979.1399999999</v>
      </c>
      <c r="H55" s="41">
        <f t="shared" si="16"/>
        <v>454370.04000000004</v>
      </c>
      <c r="I55" s="41">
        <f t="shared" si="16"/>
        <v>1069787.92</v>
      </c>
      <c r="J55" s="41">
        <f t="shared" si="16"/>
        <v>743842.25</v>
      </c>
      <c r="K55" s="41">
        <f t="shared" si="16"/>
        <v>912022.2899999999</v>
      </c>
      <c r="L55" s="42">
        <f t="shared" si="14"/>
        <v>10575382.79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679532.28</v>
      </c>
      <c r="C61" s="41">
        <f aca="true" t="shared" si="18" ref="C61:J61">SUM(C62:C73)</f>
        <v>509015.68</v>
      </c>
      <c r="D61" s="41">
        <f t="shared" si="18"/>
        <v>1624519.2592006603</v>
      </c>
      <c r="E61" s="41">
        <f t="shared" si="18"/>
        <v>2301196.923338165</v>
      </c>
      <c r="F61" s="41">
        <f t="shared" si="18"/>
        <v>1437116.9797008594</v>
      </c>
      <c r="G61" s="41">
        <f t="shared" si="18"/>
        <v>843979.139260644</v>
      </c>
      <c r="H61" s="41">
        <f t="shared" si="18"/>
        <v>454370.04312910355</v>
      </c>
      <c r="I61" s="41">
        <f>SUM(I62:I78)</f>
        <v>1069787.9182444017</v>
      </c>
      <c r="J61" s="41">
        <f t="shared" si="18"/>
        <v>743842.2544026212</v>
      </c>
      <c r="K61" s="41">
        <f>SUM(K62:K75)</f>
        <v>912022.29</v>
      </c>
      <c r="L61" s="46">
        <f>SUM(B61:K61)</f>
        <v>10575382.767276455</v>
      </c>
      <c r="M61" s="67"/>
    </row>
    <row r="62" spans="1:13" ht="18.75" customHeight="1">
      <c r="A62" s="47" t="s">
        <v>47</v>
      </c>
      <c r="B62" s="48">
        <v>679532.28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679532.28</v>
      </c>
      <c r="M62" s="68"/>
    </row>
    <row r="63" spans="1:13" ht="18.75" customHeight="1">
      <c r="A63" s="47" t="s">
        <v>56</v>
      </c>
      <c r="B63" s="17">
        <v>0</v>
      </c>
      <c r="C63" s="48">
        <v>444981.51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444981.51</v>
      </c>
      <c r="M63"/>
    </row>
    <row r="64" spans="1:13" ht="18.75" customHeight="1">
      <c r="A64" s="47" t="s">
        <v>57</v>
      </c>
      <c r="B64" s="17">
        <v>0</v>
      </c>
      <c r="C64" s="48">
        <v>64034.17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64034.17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1624519.2592006603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1624519.2592006603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2301196.923338165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2301196.923338165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1437116.9797008594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1437116.9797008594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843979.139260644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843979.139260644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454370.04312910355</v>
      </c>
      <c r="I69" s="17">
        <v>0</v>
      </c>
      <c r="J69" s="17">
        <v>0</v>
      </c>
      <c r="K69" s="17">
        <v>0</v>
      </c>
      <c r="L69" s="46">
        <f t="shared" si="19"/>
        <v>454370.04312910355</v>
      </c>
    </row>
    <row r="70" spans="1:12" ht="18.75" customHeight="1">
      <c r="A70" s="47" t="s">
        <v>83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1069787.9182444017</v>
      </c>
      <c r="J70" s="17">
        <v>0</v>
      </c>
      <c r="K70" s="17">
        <v>0</v>
      </c>
      <c r="L70" s="46">
        <f t="shared" si="19"/>
        <v>1069787.9182444017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743842.2544026212</v>
      </c>
      <c r="K71" s="17">
        <v>0</v>
      </c>
      <c r="L71" s="46">
        <f t="shared" si="19"/>
        <v>743842.2544026212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529520.14</v>
      </c>
      <c r="L72" s="46">
        <f t="shared" si="19"/>
        <v>529520.14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382502.14999999997</v>
      </c>
      <c r="L73" s="46">
        <f t="shared" si="19"/>
        <v>382502.14999999997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84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2023-01-17T11:04:19Z</dcterms:modified>
  <cp:category/>
  <cp:version/>
  <cp:contentType/>
  <cp:contentStatus/>
</cp:coreProperties>
</file>