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externalReferences>
    <externalReference r:id="rId4"/>
  </externalReference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<sst xmlns="http://schemas.openxmlformats.org/spreadsheetml/2006/main" count="86" uniqueCount="85">
  <si>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</si>
  <si>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</si>
  <si>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</si>
  <si>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</si>
  <si>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</si>
  <si>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</si>
  <si>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</si>
  <si>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</si>
  <si>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</si>
  <si>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</si>
  <si>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</si>
  <si>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</si>
  <si>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</si>
  <si>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</si>
  <si>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</si>
  <si>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</si>
  <si>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</si>
  <si>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</si>
  <si>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</si>
  <si>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</si>
  <si>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</si>
  <si>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</si>
  <si>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</si>
  <si>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</si>
  <si>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</si>
  <si>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</si>
  <si>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</si>
  <si>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</si>
  <si>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</si>
  <si>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</si>
  <si>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</si>
  <si>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</si>
  <si>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</si>
  <si>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</si>
  <si>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</si>
  <si>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</si>
  <si>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</si>
  <si>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</si>
  <si>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</si>
  <si>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</si>
  <si>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</si>
  <si>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</si>
  <si>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</si>
  <si>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</si>
  <si>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</si>
  <si>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</si>
  <si>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</si>
  <si>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</si>
  <si>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</si>
  <si>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</si>
  <si>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</si>
  <si>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</si>
  <si>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</si>
  <si>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</si>
  <si>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</si>
  <si>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</si>
  <si>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</si>
  <si>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</si>
  <si>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</si>
  <si>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</si>
  <si>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</si>
  <si>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</si>
  <si>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</si>
  <si>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</si>
  <si>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</si>
  <si>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</si>
  <si>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</si>
  <si>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</si>
  <si>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</si>
  <si>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</si>
  <si>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</si>
  <si>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</si>
  <si>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</si>
  <si>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</si>
  <si>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</si>
  <si>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</si>
  <si>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</si>
  <si>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</si>
  <si>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</si>
  <si>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</si>
  <si>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</si>
  <si>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</si>
  <si>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</si>
  <si>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</si>
  <si>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21/11/22 - VENCIMENTO 28/11/22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</si>
</sst>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GER\MS\AA%20Transpar&#234;ncia\REMUNERA&#199;&#195;O%2001%20A%20301122%20tran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1"/>
      <sheetName val="0211"/>
      <sheetName val="0311"/>
      <sheetName val="0411"/>
      <sheetName val="0511"/>
      <sheetName val="0611"/>
      <sheetName val="0711"/>
      <sheetName val="0811"/>
      <sheetName val="0911"/>
      <sheetName val="1011"/>
      <sheetName val="1111"/>
      <sheetName val="1211"/>
      <sheetName val="1311"/>
      <sheetName val="1411"/>
      <sheetName val="1511"/>
      <sheetName val="1611"/>
      <sheetName val="1711"/>
      <sheetName val="1811"/>
      <sheetName val="1911"/>
      <sheetName val="2011"/>
      <sheetName val="2111"/>
      <sheetName val="2211"/>
      <sheetName val="2311"/>
      <sheetName val="2411"/>
      <sheetName val="2511"/>
      <sheetName val="2611"/>
      <sheetName val="2711"/>
      <sheetName val="2811"/>
      <sheetName val="2911"/>
      <sheetName val="3011"/>
      <sheetName val="Plan2"/>
      <sheetName val="Plan3"/>
    </sheetNames>
    <sheetDataSet>
      <sheetData sheetId="20">
        <row r="36">
          <cell r="AF36">
            <v>-2884.735926397181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92589</v>
      </c>
      <c r="C7" s="10">
        <f aca="true" t="shared" si="0" ref="C7:K7">C8+C11</f>
        <v>109950</v>
      </c>
      <c r="D7" s="10">
        <f t="shared" si="0"/>
        <v>318229</v>
      </c>
      <c r="E7" s="10">
        <f t="shared" si="0"/>
        <v>256998</v>
      </c>
      <c r="F7" s="10">
        <f t="shared" si="0"/>
        <v>262902</v>
      </c>
      <c r="G7" s="10">
        <f t="shared" si="0"/>
        <v>147941</v>
      </c>
      <c r="H7" s="10">
        <f t="shared" si="0"/>
        <v>80370</v>
      </c>
      <c r="I7" s="10">
        <f t="shared" si="0"/>
        <v>116196</v>
      </c>
      <c r="J7" s="10">
        <f t="shared" si="0"/>
        <v>123560</v>
      </c>
      <c r="K7" s="10">
        <f t="shared" si="0"/>
        <v>216754</v>
      </c>
      <c r="L7" s="10">
        <f aca="true" t="shared" si="1" ref="L7:L13">SUM(B7:K7)</f>
        <v>1725489</v>
      </c>
      <c r="M7" s="11"/>
    </row>
    <row r="8" spans="1:13" ht="17.25" customHeight="1">
      <c r="A8" s="12" t="s">
        <v>18</v>
      </c>
      <c r="B8" s="13">
        <f>B9+B10</f>
        <v>6204</v>
      </c>
      <c r="C8" s="13">
        <f aca="true" t="shared" si="2" ref="C8:K8">C9+C10</f>
        <v>6292</v>
      </c>
      <c r="D8" s="13">
        <f t="shared" si="2"/>
        <v>19599</v>
      </c>
      <c r="E8" s="13">
        <f t="shared" si="2"/>
        <v>14390</v>
      </c>
      <c r="F8" s="13">
        <f t="shared" si="2"/>
        <v>13070</v>
      </c>
      <c r="G8" s="13">
        <f t="shared" si="2"/>
        <v>9510</v>
      </c>
      <c r="H8" s="13">
        <f t="shared" si="2"/>
        <v>4562</v>
      </c>
      <c r="I8" s="13">
        <f t="shared" si="2"/>
        <v>5248</v>
      </c>
      <c r="J8" s="13">
        <f t="shared" si="2"/>
        <v>7119</v>
      </c>
      <c r="K8" s="13">
        <f t="shared" si="2"/>
        <v>12133</v>
      </c>
      <c r="L8" s="13">
        <f t="shared" si="1"/>
        <v>98127</v>
      </c>
      <c r="M8"/>
    </row>
    <row r="9" spans="1:13" ht="17.25" customHeight="1">
      <c r="A9" s="14" t="s">
        <v>19</v>
      </c>
      <c r="B9" s="15">
        <v>6203</v>
      </c>
      <c r="C9" s="15">
        <v>6292</v>
      </c>
      <c r="D9" s="15">
        <v>19599</v>
      </c>
      <c r="E9" s="15">
        <v>14390</v>
      </c>
      <c r="F9" s="15">
        <v>13070</v>
      </c>
      <c r="G9" s="15">
        <v>9510</v>
      </c>
      <c r="H9" s="15">
        <v>4525</v>
      </c>
      <c r="I9" s="15">
        <v>5248</v>
      </c>
      <c r="J9" s="15">
        <v>7119</v>
      </c>
      <c r="K9" s="15">
        <v>12133</v>
      </c>
      <c r="L9" s="13">
        <f t="shared" si="1"/>
        <v>98089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37</v>
      </c>
      <c r="I10" s="15">
        <v>0</v>
      </c>
      <c r="J10" s="15">
        <v>0</v>
      </c>
      <c r="K10" s="15">
        <v>0</v>
      </c>
      <c r="L10" s="13">
        <f t="shared" si="1"/>
        <v>38</v>
      </c>
      <c r="M10"/>
    </row>
    <row r="11" spans="1:13" ht="17.25" customHeight="1">
      <c r="A11" s="12" t="s">
        <v>72</v>
      </c>
      <c r="B11" s="15">
        <v>86385</v>
      </c>
      <c r="C11" s="15">
        <v>103658</v>
      </c>
      <c r="D11" s="15">
        <v>298630</v>
      </c>
      <c r="E11" s="15">
        <v>242608</v>
      </c>
      <c r="F11" s="15">
        <v>249832</v>
      </c>
      <c r="G11" s="15">
        <v>138431</v>
      </c>
      <c r="H11" s="15">
        <v>75808</v>
      </c>
      <c r="I11" s="15">
        <v>110948</v>
      </c>
      <c r="J11" s="15">
        <v>116441</v>
      </c>
      <c r="K11" s="15">
        <v>204621</v>
      </c>
      <c r="L11" s="13">
        <f t="shared" si="1"/>
        <v>1627362</v>
      </c>
      <c r="M11" s="60"/>
    </row>
    <row r="12" spans="1:13" ht="17.25" customHeight="1">
      <c r="A12" s="14" t="s">
        <v>73</v>
      </c>
      <c r="B12" s="15">
        <v>8999</v>
      </c>
      <c r="C12" s="15">
        <v>6802</v>
      </c>
      <c r="D12" s="15">
        <v>23432</v>
      </c>
      <c r="E12" s="15">
        <v>21563</v>
      </c>
      <c r="F12" s="15">
        <v>18295</v>
      </c>
      <c r="G12" s="15">
        <v>11632</v>
      </c>
      <c r="H12" s="15">
        <v>6214</v>
      </c>
      <c r="I12" s="15">
        <v>6157</v>
      </c>
      <c r="J12" s="15">
        <v>8013</v>
      </c>
      <c r="K12" s="15">
        <v>12120</v>
      </c>
      <c r="L12" s="13">
        <f t="shared" si="1"/>
        <v>123227</v>
      </c>
      <c r="M12" s="60"/>
    </row>
    <row r="13" spans="1:13" ht="17.25" customHeight="1">
      <c r="A13" s="14" t="s">
        <v>74</v>
      </c>
      <c r="B13" s="15">
        <f>+B11-B12</f>
        <v>77386</v>
      </c>
      <c r="C13" s="15">
        <f aca="true" t="shared" si="3" ref="C13:K13">+C11-C12</f>
        <v>96856</v>
      </c>
      <c r="D13" s="15">
        <f t="shared" si="3"/>
        <v>275198</v>
      </c>
      <c r="E13" s="15">
        <f t="shared" si="3"/>
        <v>221045</v>
      </c>
      <c r="F13" s="15">
        <f t="shared" si="3"/>
        <v>231537</v>
      </c>
      <c r="G13" s="15">
        <f t="shared" si="3"/>
        <v>126799</v>
      </c>
      <c r="H13" s="15">
        <f t="shared" si="3"/>
        <v>69594</v>
      </c>
      <c r="I13" s="15">
        <f t="shared" si="3"/>
        <v>104791</v>
      </c>
      <c r="J13" s="15">
        <f t="shared" si="3"/>
        <v>108428</v>
      </c>
      <c r="K13" s="15">
        <f t="shared" si="3"/>
        <v>192501</v>
      </c>
      <c r="L13" s="13">
        <f t="shared" si="1"/>
        <v>1504135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1.208812793874875</v>
      </c>
      <c r="C18" s="22">
        <v>1.160403216575012</v>
      </c>
      <c r="D18" s="22">
        <v>1.055450066593536</v>
      </c>
      <c r="E18" s="22">
        <v>1.077431921992769</v>
      </c>
      <c r="F18" s="22">
        <v>1.237201810876207</v>
      </c>
      <c r="G18" s="22">
        <v>1.197398856076711</v>
      </c>
      <c r="H18" s="22">
        <v>1.083960042810293</v>
      </c>
      <c r="I18" s="22">
        <v>1.194387509722277</v>
      </c>
      <c r="J18" s="22">
        <v>1.291949894683082</v>
      </c>
      <c r="K18" s="22">
        <v>1.119135119039065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812389.6499999999</v>
      </c>
      <c r="C20" s="25">
        <f aca="true" t="shared" si="4" ref="C20:K20">SUM(C21:C28)</f>
        <v>537510.8099999999</v>
      </c>
      <c r="D20" s="25">
        <f t="shared" si="4"/>
        <v>1697779.28</v>
      </c>
      <c r="E20" s="25">
        <f t="shared" si="4"/>
        <v>1409357.5599999998</v>
      </c>
      <c r="F20" s="25">
        <f t="shared" si="4"/>
        <v>1485164.8299999998</v>
      </c>
      <c r="G20" s="25">
        <f t="shared" si="4"/>
        <v>887745.49</v>
      </c>
      <c r="H20" s="25">
        <f t="shared" si="4"/>
        <v>482072.97</v>
      </c>
      <c r="I20" s="25">
        <f t="shared" si="4"/>
        <v>624939.3200000001</v>
      </c>
      <c r="J20" s="25">
        <f t="shared" si="4"/>
        <v>778865.29</v>
      </c>
      <c r="K20" s="25">
        <f t="shared" si="4"/>
        <v>965364.2399999999</v>
      </c>
      <c r="L20" s="25">
        <f>SUM(B20:K20)</f>
        <v>9681189.44</v>
      </c>
      <c r="M20"/>
    </row>
    <row r="21" spans="1:13" ht="17.25" customHeight="1">
      <c r="A21" s="26" t="s">
        <v>23</v>
      </c>
      <c r="B21" s="56">
        <f>ROUND((B15+B16)*B7,2)</f>
        <v>666974.12</v>
      </c>
      <c r="C21" s="56">
        <f aca="true" t="shared" si="5" ref="C21:K21">ROUND((C15+C16)*C7,2)</f>
        <v>451190.82</v>
      </c>
      <c r="D21" s="56">
        <f t="shared" si="5"/>
        <v>1554230.44</v>
      </c>
      <c r="E21" s="56">
        <f t="shared" si="5"/>
        <v>1271420.51</v>
      </c>
      <c r="F21" s="56">
        <f t="shared" si="5"/>
        <v>1149197.22</v>
      </c>
      <c r="G21" s="56">
        <f t="shared" si="5"/>
        <v>711063.62</v>
      </c>
      <c r="H21" s="56">
        <f t="shared" si="5"/>
        <v>425510.93</v>
      </c>
      <c r="I21" s="56">
        <f t="shared" si="5"/>
        <v>510053.96</v>
      </c>
      <c r="J21" s="56">
        <f t="shared" si="5"/>
        <v>584129.9</v>
      </c>
      <c r="K21" s="56">
        <f t="shared" si="5"/>
        <v>836778.82</v>
      </c>
      <c r="L21" s="33">
        <f aca="true" t="shared" si="6" ref="L21:L28">SUM(B21:K21)</f>
        <v>8160550.34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139272.73</v>
      </c>
      <c r="C22" s="33">
        <f t="shared" si="7"/>
        <v>72372.46</v>
      </c>
      <c r="D22" s="33">
        <f t="shared" si="7"/>
        <v>86182.18</v>
      </c>
      <c r="E22" s="33">
        <f t="shared" si="7"/>
        <v>98448.53</v>
      </c>
      <c r="F22" s="33">
        <f t="shared" si="7"/>
        <v>272591.66</v>
      </c>
      <c r="G22" s="33">
        <f t="shared" si="7"/>
        <v>140363.15</v>
      </c>
      <c r="H22" s="33">
        <f t="shared" si="7"/>
        <v>35725.92</v>
      </c>
      <c r="I22" s="33">
        <f t="shared" si="7"/>
        <v>99148.12</v>
      </c>
      <c r="J22" s="33">
        <f t="shared" si="7"/>
        <v>170536.66</v>
      </c>
      <c r="K22" s="33">
        <f t="shared" si="7"/>
        <v>99689.74</v>
      </c>
      <c r="L22" s="33">
        <f t="shared" si="6"/>
        <v>1214331.1500000001</v>
      </c>
      <c r="M22"/>
    </row>
    <row r="23" spans="1:13" ht="17.25" customHeight="1">
      <c r="A23" s="27" t="s">
        <v>25</v>
      </c>
      <c r="B23" s="33">
        <v>3247.87</v>
      </c>
      <c r="C23" s="33">
        <v>11384.84</v>
      </c>
      <c r="D23" s="33">
        <v>51294.61</v>
      </c>
      <c r="E23" s="33">
        <v>33917.33</v>
      </c>
      <c r="F23" s="33">
        <v>59454.08</v>
      </c>
      <c r="G23" s="33">
        <v>35089.16</v>
      </c>
      <c r="H23" s="33">
        <v>18363.85</v>
      </c>
      <c r="I23" s="33">
        <v>13049.15</v>
      </c>
      <c r="J23" s="33">
        <v>19521.12</v>
      </c>
      <c r="K23" s="33">
        <v>23899.61</v>
      </c>
      <c r="L23" s="33">
        <f t="shared" si="6"/>
        <v>269221.62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638.02</v>
      </c>
      <c r="C26" s="33">
        <v>422.65</v>
      </c>
      <c r="D26" s="33">
        <v>1329.87</v>
      </c>
      <c r="E26" s="33">
        <v>1103.74</v>
      </c>
      <c r="F26" s="33">
        <v>1162.97</v>
      </c>
      <c r="G26" s="33">
        <v>697.24</v>
      </c>
      <c r="H26" s="33">
        <v>376.89</v>
      </c>
      <c r="I26" s="33">
        <v>489.95</v>
      </c>
      <c r="J26" s="33">
        <v>611.1</v>
      </c>
      <c r="K26" s="33">
        <v>756.47</v>
      </c>
      <c r="L26" s="33">
        <f t="shared" si="6"/>
        <v>7588.900000000001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-133896.56</v>
      </c>
      <c r="C31" s="33">
        <f t="shared" si="8"/>
        <v>-30035.01</v>
      </c>
      <c r="D31" s="33">
        <f t="shared" si="8"/>
        <v>-93630.53</v>
      </c>
      <c r="E31" s="33">
        <f t="shared" si="8"/>
        <v>-75156.10000000011</v>
      </c>
      <c r="F31" s="33">
        <f t="shared" si="8"/>
        <v>-63974.82</v>
      </c>
      <c r="G31" s="33">
        <f t="shared" si="8"/>
        <v>-45721.1</v>
      </c>
      <c r="H31" s="33">
        <f t="shared" si="8"/>
        <v>-28528.05</v>
      </c>
      <c r="I31" s="33">
        <f t="shared" si="8"/>
        <v>-32362.49</v>
      </c>
      <c r="J31" s="33">
        <f t="shared" si="8"/>
        <v>-34721.68</v>
      </c>
      <c r="K31" s="33">
        <f t="shared" si="8"/>
        <v>-57591.63</v>
      </c>
      <c r="L31" s="33">
        <f aca="true" t="shared" si="9" ref="L31:L38">SUM(B31:K31)</f>
        <v>-595617.9700000001</v>
      </c>
      <c r="M31"/>
    </row>
    <row r="32" spans="1:13" ht="18.75" customHeight="1">
      <c r="A32" s="27" t="s">
        <v>29</v>
      </c>
      <c r="B32" s="33">
        <f>B33+B34+B35+B36</f>
        <v>-27293.2</v>
      </c>
      <c r="C32" s="33">
        <f aca="true" t="shared" si="10" ref="C32:K32">C33+C34+C35+C36</f>
        <v>-27684.8</v>
      </c>
      <c r="D32" s="33">
        <f t="shared" si="10"/>
        <v>-86235.6</v>
      </c>
      <c r="E32" s="33">
        <f t="shared" si="10"/>
        <v>-63316</v>
      </c>
      <c r="F32" s="33">
        <f t="shared" si="10"/>
        <v>-57508</v>
      </c>
      <c r="G32" s="33">
        <f t="shared" si="10"/>
        <v>-41844</v>
      </c>
      <c r="H32" s="33">
        <f t="shared" si="10"/>
        <v>-19910</v>
      </c>
      <c r="I32" s="33">
        <f t="shared" si="10"/>
        <v>-29638.04</v>
      </c>
      <c r="J32" s="33">
        <f t="shared" si="10"/>
        <v>-31323.6</v>
      </c>
      <c r="K32" s="33">
        <f t="shared" si="10"/>
        <v>-53385.2</v>
      </c>
      <c r="L32" s="33">
        <f t="shared" si="9"/>
        <v>-438138.43999999994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-27293.2</v>
      </c>
      <c r="C33" s="33">
        <f t="shared" si="11"/>
        <v>-27684.8</v>
      </c>
      <c r="D33" s="33">
        <f t="shared" si="11"/>
        <v>-86235.6</v>
      </c>
      <c r="E33" s="33">
        <f t="shared" si="11"/>
        <v>-63316</v>
      </c>
      <c r="F33" s="33">
        <f t="shared" si="11"/>
        <v>-57508</v>
      </c>
      <c r="G33" s="33">
        <f t="shared" si="11"/>
        <v>-41844</v>
      </c>
      <c r="H33" s="33">
        <f t="shared" si="11"/>
        <v>-19910</v>
      </c>
      <c r="I33" s="33">
        <f t="shared" si="11"/>
        <v>-23091.2</v>
      </c>
      <c r="J33" s="33">
        <f t="shared" si="11"/>
        <v>-31323.6</v>
      </c>
      <c r="K33" s="33">
        <f t="shared" si="11"/>
        <v>-53385.2</v>
      </c>
      <c r="L33" s="33">
        <f t="shared" si="9"/>
        <v>-431591.6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-6546.84</v>
      </c>
      <c r="J36" s="17">
        <v>0</v>
      </c>
      <c r="K36" s="17">
        <v>0</v>
      </c>
      <c r="L36" s="33">
        <f t="shared" si="9"/>
        <v>-6546.84</v>
      </c>
      <c r="M36"/>
    </row>
    <row r="37" spans="1:13" s="36" customFormat="1" ht="18.75" customHeight="1">
      <c r="A37" s="27" t="s">
        <v>33</v>
      </c>
      <c r="B37" s="38">
        <f>SUM(B38:B49)</f>
        <v>-106603.36</v>
      </c>
      <c r="C37" s="38">
        <f aca="true" t="shared" si="12" ref="C37:K37">SUM(C38:C49)</f>
        <v>-2350.21</v>
      </c>
      <c r="D37" s="38">
        <f t="shared" si="12"/>
        <v>-7394.93</v>
      </c>
      <c r="E37" s="38">
        <f t="shared" si="12"/>
        <v>-11840.100000000102</v>
      </c>
      <c r="F37" s="38">
        <f t="shared" si="12"/>
        <v>-6466.82</v>
      </c>
      <c r="G37" s="38">
        <f t="shared" si="12"/>
        <v>-3877.1</v>
      </c>
      <c r="H37" s="38">
        <f t="shared" si="12"/>
        <v>-8618.05</v>
      </c>
      <c r="I37" s="38">
        <f t="shared" si="12"/>
        <v>-2724.45</v>
      </c>
      <c r="J37" s="38">
        <f t="shared" si="12"/>
        <v>-3398.08</v>
      </c>
      <c r="K37" s="38">
        <f t="shared" si="12"/>
        <v>-4206.43</v>
      </c>
      <c r="L37" s="33">
        <f t="shared" si="9"/>
        <v>-157479.5300000001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71</v>
      </c>
      <c r="B48" s="17">
        <v>-3547.77</v>
      </c>
      <c r="C48" s="17">
        <v>-2350.21</v>
      </c>
      <c r="D48" s="17">
        <v>-7394.93</v>
      </c>
      <c r="E48" s="17">
        <v>-6137.49</v>
      </c>
      <c r="F48" s="17">
        <v>-6466.82</v>
      </c>
      <c r="G48" s="17">
        <v>-3877.1</v>
      </c>
      <c r="H48" s="17">
        <v>-2095.73</v>
      </c>
      <c r="I48" s="17">
        <v>-2724.45</v>
      </c>
      <c r="J48" s="17">
        <v>-3398.08</v>
      </c>
      <c r="K48" s="17">
        <v>-4206.43</v>
      </c>
      <c r="L48" s="30">
        <f t="shared" si="13"/>
        <v>-42199.01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-78958.13</v>
      </c>
      <c r="C52" s="33">
        <v>-33252.94</v>
      </c>
      <c r="D52" s="33">
        <v>-125012.06</v>
      </c>
      <c r="E52" s="33">
        <v>-118249.34</v>
      </c>
      <c r="F52" s="33">
        <v>-103350.28</v>
      </c>
      <c r="G52" s="33">
        <v>-69800.14</v>
      </c>
      <c r="H52" s="33">
        <v>-37272.81</v>
      </c>
      <c r="I52" s="33">
        <v>-33114.19</v>
      </c>
      <c r="J52" s="33">
        <v>-50509.95</v>
      </c>
      <c r="K52" s="33">
        <v>-53978.84</v>
      </c>
      <c r="L52" s="33">
        <f t="shared" si="14"/>
        <v>-703498.6799999998</v>
      </c>
      <c r="M52" s="57"/>
    </row>
    <row r="53" spans="1:13" ht="18.75" customHeight="1">
      <c r="A53" s="37" t="s">
        <v>81</v>
      </c>
      <c r="B53" s="33">
        <v>78958.13</v>
      </c>
      <c r="C53" s="33">
        <v>33252.94</v>
      </c>
      <c r="D53" s="33">
        <v>125012.06</v>
      </c>
      <c r="E53" s="33">
        <v>118249.34</v>
      </c>
      <c r="F53" s="33">
        <v>103350.28</v>
      </c>
      <c r="G53" s="33">
        <v>69800.14</v>
      </c>
      <c r="H53" s="33">
        <v>37272.81</v>
      </c>
      <c r="I53" s="33">
        <v>33114.19</v>
      </c>
      <c r="J53" s="33">
        <v>50509.95</v>
      </c>
      <c r="K53" s="33">
        <v>53978.84</v>
      </c>
      <c r="L53" s="33">
        <f t="shared" si="14"/>
        <v>703498.6799999998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678493.0899999999</v>
      </c>
      <c r="C55" s="41">
        <f t="shared" si="16"/>
        <v>507475.79999999993</v>
      </c>
      <c r="D55" s="41">
        <f t="shared" si="16"/>
        <v>1604148.75</v>
      </c>
      <c r="E55" s="41">
        <f t="shared" si="16"/>
        <v>1333967.760035874</v>
      </c>
      <c r="F55" s="41">
        <f t="shared" si="16"/>
        <v>1421190.0099999998</v>
      </c>
      <c r="G55" s="41">
        <f t="shared" si="16"/>
        <v>842024.39</v>
      </c>
      <c r="H55" s="41">
        <f t="shared" si="16"/>
        <v>453544.92</v>
      </c>
      <c r="I55" s="41">
        <f t="shared" si="16"/>
        <v>589692.0940736029</v>
      </c>
      <c r="J55" s="41">
        <f t="shared" si="16"/>
        <v>744143.61</v>
      </c>
      <c r="K55" s="41">
        <f t="shared" si="16"/>
        <v>907772.6099999999</v>
      </c>
      <c r="L55" s="42">
        <f t="shared" si="14"/>
        <v>9082453.034109477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-233.699964125532</v>
      </c>
      <c r="F56" s="18">
        <v>0</v>
      </c>
      <c r="G56" s="18">
        <v>0</v>
      </c>
      <c r="H56" s="18">
        <v>0</v>
      </c>
      <c r="I56" s="18">
        <f>+'[1]2111'!$AF$36</f>
        <v>-2884.735926397181</v>
      </c>
      <c r="J56" s="18">
        <v>0</v>
      </c>
      <c r="K56" s="18">
        <v>0</v>
      </c>
      <c r="L56" s="17">
        <f>SUM(C56:K56)</f>
        <v>-3118.435890522713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678493.09</v>
      </c>
      <c r="C61" s="41">
        <f aca="true" t="shared" si="18" ref="C61:J61">SUM(C62:C73)</f>
        <v>507475.8</v>
      </c>
      <c r="D61" s="41">
        <f t="shared" si="18"/>
        <v>1604148.7512543243</v>
      </c>
      <c r="E61" s="41">
        <f t="shared" si="18"/>
        <v>1333967.7636682524</v>
      </c>
      <c r="F61" s="41">
        <f t="shared" si="18"/>
        <v>1421190.011550326</v>
      </c>
      <c r="G61" s="41">
        <f t="shared" si="18"/>
        <v>842024.385131219</v>
      </c>
      <c r="H61" s="41">
        <f t="shared" si="18"/>
        <v>453544.9158946678</v>
      </c>
      <c r="I61" s="41">
        <f>SUM(I62:I78)</f>
        <v>589692.0931706263</v>
      </c>
      <c r="J61" s="41">
        <f t="shared" si="18"/>
        <v>744143.6127377091</v>
      </c>
      <c r="K61" s="41">
        <f>SUM(K62:K75)</f>
        <v>907772.6099999999</v>
      </c>
      <c r="L61" s="46">
        <f>SUM(B61:K61)</f>
        <v>9082453.033407124</v>
      </c>
      <c r="M61" s="40"/>
    </row>
    <row r="62" spans="1:13" ht="18.75" customHeight="1">
      <c r="A62" s="47" t="s">
        <v>47</v>
      </c>
      <c r="B62" s="48">
        <v>678493.09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678493.09</v>
      </c>
      <c r="M62"/>
    </row>
    <row r="63" spans="1:13" ht="18.75" customHeight="1">
      <c r="A63" s="47" t="s">
        <v>56</v>
      </c>
      <c r="B63" s="17">
        <v>0</v>
      </c>
      <c r="C63" s="48">
        <v>443686.1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443686.1</v>
      </c>
      <c r="M63"/>
    </row>
    <row r="64" spans="1:13" ht="18.75" customHeight="1">
      <c r="A64" s="47" t="s">
        <v>57</v>
      </c>
      <c r="B64" s="17">
        <v>0</v>
      </c>
      <c r="C64" s="48">
        <v>63789.7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63789.7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1604148.7512543243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1604148.7512543243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1333967.7636682524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1333967.7636682524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1421190.011550326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1421190.011550326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842024.385131219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842024.385131219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453544.9158946678</v>
      </c>
      <c r="I69" s="17">
        <v>0</v>
      </c>
      <c r="J69" s="17">
        <v>0</v>
      </c>
      <c r="K69" s="17">
        <v>0</v>
      </c>
      <c r="L69" s="46">
        <f t="shared" si="19"/>
        <v>453544.9158946678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589692.0931706263</v>
      </c>
      <c r="J70" s="17">
        <v>0</v>
      </c>
      <c r="K70" s="17">
        <v>0</v>
      </c>
      <c r="L70" s="46">
        <f t="shared" si="19"/>
        <v>589692.0931706263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744143.6127377091</v>
      </c>
      <c r="K71" s="17">
        <v>0</v>
      </c>
      <c r="L71" s="46">
        <f t="shared" si="19"/>
        <v>744143.6127377091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527143.5499999999</v>
      </c>
      <c r="L72" s="46">
        <f t="shared" si="19"/>
        <v>527143.5499999999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380629.06</v>
      </c>
      <c r="L73" s="46">
        <f t="shared" si="19"/>
        <v>380629.06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2023-01-16T22:02:17Z</dcterms:modified>
  <cp:category/>
  <cp:version/>
  <cp:contentType/>
  <cp:contentStatus/>
</cp:coreProperties>
</file>