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<sst xmlns="http://schemas.openxmlformats.org/spreadsheetml/2006/main" count="87" uniqueCount="86">
  <si>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</si>
  <si>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</si>
  <si>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</si>
  <si>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</si>
  <si>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</si>
  <si>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</si>
  <si>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</si>
  <si>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</si>
  <si>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</si>
  <si>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</si>
  <si>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</si>
  <si>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</si>
  <si>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</si>
  <si>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</si>
  <si>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</si>
  <si>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</si>
  <si>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</si>
  <si>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</si>
  <si>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</si>
  <si>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</si>
  <si>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</si>
  <si>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</si>
  <si>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</si>
  <si>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</si>
  <si>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</si>
  <si>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</si>
  <si>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</si>
  <si>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</si>
  <si>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</si>
  <si>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</si>
  <si>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</si>
  <si>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</si>
  <si>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</si>
  <si>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</si>
  <si>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</si>
  <si>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</si>
  <si>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</si>
  <si>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</si>
  <si>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</si>
  <si>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</si>
  <si>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</si>
  <si>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</si>
  <si>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</si>
  <si>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</si>
  <si>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</si>
  <si>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</si>
  <si>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</si>
  <si>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</si>
  <si>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</si>
  <si>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</si>
  <si>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</si>
  <si>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</si>
  <si>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</si>
  <si>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</si>
  <si>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</si>
  <si>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</si>
  <si>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</si>
  <si>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</si>
  <si>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</si>
  <si>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</si>
  <si>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</si>
  <si>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</si>
  <si>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</si>
  <si>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</si>
  <si>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</si>
  <si>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</si>
  <si>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</si>
  <si>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</si>
  <si>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</si>
  <si>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</si>
  <si>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</si>
  <si>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</si>
  <si>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</si>
  <si>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</si>
  <si>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</si>
  <si>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</si>
  <si>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</si>
  <si>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</si>
  <si>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</si>
  <si>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</si>
  <si>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</si>
  <si>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</si>
  <si>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</si>
  <si>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18/11/22 - VENCIMENTO 25/11/22</t>
  </si>
  <si>
    <t>5.3. Revisão de Remuneração pelo Transporte Coletivo ¹</t>
  </si>
  <si>
    <t>¹ Energia para tração set e out.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</si>
</sst>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92063</v>
      </c>
      <c r="C7" s="10">
        <f aca="true" t="shared" si="0" ref="C7:K7">C8+C11</f>
        <v>110358</v>
      </c>
      <c r="D7" s="10">
        <f t="shared" si="0"/>
        <v>315703</v>
      </c>
      <c r="E7" s="10">
        <f t="shared" si="0"/>
        <v>262703</v>
      </c>
      <c r="F7" s="10">
        <f t="shared" si="0"/>
        <v>267163</v>
      </c>
      <c r="G7" s="10">
        <f t="shared" si="0"/>
        <v>149686</v>
      </c>
      <c r="H7" s="10">
        <f t="shared" si="0"/>
        <v>82054</v>
      </c>
      <c r="I7" s="10">
        <f t="shared" si="0"/>
        <v>120568</v>
      </c>
      <c r="J7" s="10">
        <f t="shared" si="0"/>
        <v>123620</v>
      </c>
      <c r="K7" s="10">
        <f t="shared" si="0"/>
        <v>224546</v>
      </c>
      <c r="L7" s="10">
        <f aca="true" t="shared" si="1" ref="L7:L13">SUM(B7:K7)</f>
        <v>1748464</v>
      </c>
      <c r="M7" s="11"/>
    </row>
    <row r="8" spans="1:13" ht="17.25" customHeight="1">
      <c r="A8" s="12" t="s">
        <v>18</v>
      </c>
      <c r="B8" s="13">
        <f>B9+B10</f>
        <v>6000</v>
      </c>
      <c r="C8" s="13">
        <f aca="true" t="shared" si="2" ref="C8:K8">C9+C10</f>
        <v>6184</v>
      </c>
      <c r="D8" s="13">
        <f t="shared" si="2"/>
        <v>18810</v>
      </c>
      <c r="E8" s="13">
        <f t="shared" si="2"/>
        <v>14026</v>
      </c>
      <c r="F8" s="13">
        <f t="shared" si="2"/>
        <v>12882</v>
      </c>
      <c r="G8" s="13">
        <f t="shared" si="2"/>
        <v>9641</v>
      </c>
      <c r="H8" s="13">
        <f t="shared" si="2"/>
        <v>4618</v>
      </c>
      <c r="I8" s="13">
        <f t="shared" si="2"/>
        <v>5364</v>
      </c>
      <c r="J8" s="13">
        <f t="shared" si="2"/>
        <v>7020</v>
      </c>
      <c r="K8" s="13">
        <f t="shared" si="2"/>
        <v>12250</v>
      </c>
      <c r="L8" s="13">
        <f t="shared" si="1"/>
        <v>96795</v>
      </c>
      <c r="M8"/>
    </row>
    <row r="9" spans="1:13" ht="17.25" customHeight="1">
      <c r="A9" s="14" t="s">
        <v>19</v>
      </c>
      <c r="B9" s="15">
        <v>5996</v>
      </c>
      <c r="C9" s="15">
        <v>6184</v>
      </c>
      <c r="D9" s="15">
        <v>18810</v>
      </c>
      <c r="E9" s="15">
        <v>14026</v>
      </c>
      <c r="F9" s="15">
        <v>12882</v>
      </c>
      <c r="G9" s="15">
        <v>9641</v>
      </c>
      <c r="H9" s="15">
        <v>4573</v>
      </c>
      <c r="I9" s="15">
        <v>5364</v>
      </c>
      <c r="J9" s="15">
        <v>7020</v>
      </c>
      <c r="K9" s="15">
        <v>12250</v>
      </c>
      <c r="L9" s="13">
        <f t="shared" si="1"/>
        <v>96746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45</v>
      </c>
      <c r="I10" s="15">
        <v>0</v>
      </c>
      <c r="J10" s="15">
        <v>0</v>
      </c>
      <c r="K10" s="15">
        <v>0</v>
      </c>
      <c r="L10" s="13">
        <f t="shared" si="1"/>
        <v>49</v>
      </c>
      <c r="M10"/>
    </row>
    <row r="11" spans="1:13" ht="17.25" customHeight="1">
      <c r="A11" s="12" t="s">
        <v>71</v>
      </c>
      <c r="B11" s="15">
        <v>86063</v>
      </c>
      <c r="C11" s="15">
        <v>104174</v>
      </c>
      <c r="D11" s="15">
        <v>296893</v>
      </c>
      <c r="E11" s="15">
        <v>248677</v>
      </c>
      <c r="F11" s="15">
        <v>254281</v>
      </c>
      <c r="G11" s="15">
        <v>140045</v>
      </c>
      <c r="H11" s="15">
        <v>77436</v>
      </c>
      <c r="I11" s="15">
        <v>115204</v>
      </c>
      <c r="J11" s="15">
        <v>116600</v>
      </c>
      <c r="K11" s="15">
        <v>212296</v>
      </c>
      <c r="L11" s="13">
        <f t="shared" si="1"/>
        <v>1651669</v>
      </c>
      <c r="M11" s="60"/>
    </row>
    <row r="12" spans="1:13" ht="17.25" customHeight="1">
      <c r="A12" s="14" t="s">
        <v>72</v>
      </c>
      <c r="B12" s="15">
        <v>8886</v>
      </c>
      <c r="C12" s="15">
        <v>7164</v>
      </c>
      <c r="D12" s="15">
        <v>24187</v>
      </c>
      <c r="E12" s="15">
        <v>22777</v>
      </c>
      <c r="F12" s="15">
        <v>19501</v>
      </c>
      <c r="G12" s="15">
        <v>12148</v>
      </c>
      <c r="H12" s="15">
        <v>6409</v>
      </c>
      <c r="I12" s="15">
        <v>6333</v>
      </c>
      <c r="J12" s="15">
        <v>7971</v>
      </c>
      <c r="K12" s="15">
        <v>12709</v>
      </c>
      <c r="L12" s="13">
        <f t="shared" si="1"/>
        <v>128085</v>
      </c>
      <c r="M12" s="60"/>
    </row>
    <row r="13" spans="1:13" ht="17.25" customHeight="1">
      <c r="A13" s="14" t="s">
        <v>73</v>
      </c>
      <c r="B13" s="15">
        <f>+B11-B12</f>
        <v>77177</v>
      </c>
      <c r="C13" s="15">
        <f aca="true" t="shared" si="3" ref="C13:K13">+C11-C12</f>
        <v>97010</v>
      </c>
      <c r="D13" s="15">
        <f t="shared" si="3"/>
        <v>272706</v>
      </c>
      <c r="E13" s="15">
        <f t="shared" si="3"/>
        <v>225900</v>
      </c>
      <c r="F13" s="15">
        <f t="shared" si="3"/>
        <v>234780</v>
      </c>
      <c r="G13" s="15">
        <f t="shared" si="3"/>
        <v>127897</v>
      </c>
      <c r="H13" s="15">
        <f t="shared" si="3"/>
        <v>71027</v>
      </c>
      <c r="I13" s="15">
        <f t="shared" si="3"/>
        <v>108871</v>
      </c>
      <c r="J13" s="15">
        <f t="shared" si="3"/>
        <v>108629</v>
      </c>
      <c r="K13" s="15">
        <f t="shared" si="3"/>
        <v>199587</v>
      </c>
      <c r="L13" s="13">
        <f t="shared" si="1"/>
        <v>1523584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1.21514030259888</v>
      </c>
      <c r="C18" s="22">
        <v>1.162932542323456</v>
      </c>
      <c r="D18" s="22">
        <v>1.064838571883644</v>
      </c>
      <c r="E18" s="22">
        <v>1.058485063233162</v>
      </c>
      <c r="F18" s="22">
        <v>1.223343236313269</v>
      </c>
      <c r="G18" s="22">
        <v>1.178908000022015</v>
      </c>
      <c r="H18" s="22">
        <v>1.06815223922109</v>
      </c>
      <c r="I18" s="22">
        <v>1.164907305829724</v>
      </c>
      <c r="J18" s="22">
        <v>1.289456242146712</v>
      </c>
      <c r="K18" s="22">
        <v>1.09062318836345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811928.96</v>
      </c>
      <c r="C20" s="25">
        <f aca="true" t="shared" si="4" ref="C20:K20">SUM(C21:C28)</f>
        <v>540527.7999999999</v>
      </c>
      <c r="D20" s="25">
        <f t="shared" si="4"/>
        <v>1699646.4299999997</v>
      </c>
      <c r="E20" s="25">
        <f t="shared" si="4"/>
        <v>1415485.4999999998</v>
      </c>
      <c r="F20" s="25">
        <f t="shared" si="4"/>
        <v>1492233.2999999998</v>
      </c>
      <c r="G20" s="25">
        <f t="shared" si="4"/>
        <v>883831.17</v>
      </c>
      <c r="H20" s="25">
        <f t="shared" si="4"/>
        <v>485302.32000000007</v>
      </c>
      <c r="I20" s="25">
        <f t="shared" si="4"/>
        <v>632124.4700000001</v>
      </c>
      <c r="J20" s="25">
        <f t="shared" si="4"/>
        <v>777974.79</v>
      </c>
      <c r="K20" s="25">
        <f t="shared" si="4"/>
        <v>974658.71</v>
      </c>
      <c r="L20" s="25">
        <f>SUM(B20:K20)</f>
        <v>9713713.45</v>
      </c>
      <c r="M20"/>
    </row>
    <row r="21" spans="1:13" ht="17.25" customHeight="1">
      <c r="A21" s="26" t="s">
        <v>23</v>
      </c>
      <c r="B21" s="56">
        <f>ROUND((B15+B16)*B7,2)</f>
        <v>663185.03</v>
      </c>
      <c r="C21" s="56">
        <f aca="true" t="shared" si="5" ref="C21:K21">ROUND((C15+C16)*C7,2)</f>
        <v>452865.09</v>
      </c>
      <c r="D21" s="56">
        <f t="shared" si="5"/>
        <v>1541893.45</v>
      </c>
      <c r="E21" s="56">
        <f t="shared" si="5"/>
        <v>1299644.28</v>
      </c>
      <c r="F21" s="56">
        <f t="shared" si="5"/>
        <v>1167822.91</v>
      </c>
      <c r="G21" s="56">
        <f t="shared" si="5"/>
        <v>719450.79</v>
      </c>
      <c r="H21" s="56">
        <f t="shared" si="5"/>
        <v>434426.7</v>
      </c>
      <c r="I21" s="56">
        <f t="shared" si="5"/>
        <v>529245.29</v>
      </c>
      <c r="J21" s="56">
        <f t="shared" si="5"/>
        <v>584413.55</v>
      </c>
      <c r="K21" s="56">
        <f t="shared" si="5"/>
        <v>866859.83</v>
      </c>
      <c r="L21" s="33">
        <f aca="true" t="shared" si="6" ref="L21:L28">SUM(B21:K21)</f>
        <v>8259806.920000001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142677.83</v>
      </c>
      <c r="C22" s="33">
        <f t="shared" si="7"/>
        <v>73786.46</v>
      </c>
      <c r="D22" s="33">
        <f t="shared" si="7"/>
        <v>99974.17</v>
      </c>
      <c r="E22" s="33">
        <f t="shared" si="7"/>
        <v>76009.78</v>
      </c>
      <c r="F22" s="33">
        <f t="shared" si="7"/>
        <v>260825.35</v>
      </c>
      <c r="G22" s="33">
        <f t="shared" si="7"/>
        <v>128715.5</v>
      </c>
      <c r="H22" s="33">
        <f t="shared" si="7"/>
        <v>29607.15</v>
      </c>
      <c r="I22" s="33">
        <f t="shared" si="7"/>
        <v>87276.41</v>
      </c>
      <c r="J22" s="33">
        <f t="shared" si="7"/>
        <v>169162.15</v>
      </c>
      <c r="K22" s="33">
        <f t="shared" si="7"/>
        <v>78557.6</v>
      </c>
      <c r="L22" s="33">
        <f t="shared" si="6"/>
        <v>1146592.4000000001</v>
      </c>
      <c r="M22"/>
    </row>
    <row r="23" spans="1:13" ht="17.25" customHeight="1">
      <c r="A23" s="27" t="s">
        <v>25</v>
      </c>
      <c r="B23" s="33">
        <v>3176.56</v>
      </c>
      <c r="C23" s="33">
        <v>11316.25</v>
      </c>
      <c r="D23" s="33">
        <v>51712.14</v>
      </c>
      <c r="E23" s="33">
        <v>34260.25</v>
      </c>
      <c r="F23" s="33">
        <v>59663.17</v>
      </c>
      <c r="G23" s="33">
        <v>34443.39</v>
      </c>
      <c r="H23" s="33">
        <v>18796.2</v>
      </c>
      <c r="I23" s="33">
        <v>12911.98</v>
      </c>
      <c r="J23" s="33">
        <v>19726.87</v>
      </c>
      <c r="K23" s="33">
        <v>24242.52</v>
      </c>
      <c r="L23" s="33">
        <f t="shared" si="6"/>
        <v>270249.33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632.63</v>
      </c>
      <c r="C26" s="33">
        <v>419.96</v>
      </c>
      <c r="D26" s="33">
        <v>1324.49</v>
      </c>
      <c r="E26" s="33">
        <v>1103.74</v>
      </c>
      <c r="F26" s="33">
        <v>1162.97</v>
      </c>
      <c r="G26" s="33">
        <v>689.17</v>
      </c>
      <c r="H26" s="33">
        <v>376.89</v>
      </c>
      <c r="I26" s="33">
        <v>492.65</v>
      </c>
      <c r="J26" s="33">
        <v>605.71</v>
      </c>
      <c r="K26" s="33">
        <v>759.16</v>
      </c>
      <c r="L26" s="33">
        <f t="shared" si="6"/>
        <v>7567.37</v>
      </c>
      <c r="M26" s="60"/>
    </row>
    <row r="27" spans="1:13" ht="17.25" customHeight="1">
      <c r="A27" s="27" t="s">
        <v>76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77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-587358.28</v>
      </c>
      <c r="C31" s="33">
        <f t="shared" si="8"/>
        <v>-32507.92</v>
      </c>
      <c r="D31" s="33">
        <f t="shared" si="8"/>
        <v>-95290.55</v>
      </c>
      <c r="E31" s="33">
        <f t="shared" si="8"/>
        <v>-83561.41000000002</v>
      </c>
      <c r="F31" s="33">
        <f t="shared" si="8"/>
        <v>-66167.95</v>
      </c>
      <c r="G31" s="33">
        <f t="shared" si="8"/>
        <v>-46252.590000000004</v>
      </c>
      <c r="H31" s="33">
        <f t="shared" si="8"/>
        <v>-31677.93</v>
      </c>
      <c r="I31" s="33">
        <f t="shared" si="8"/>
        <v>-34484.17</v>
      </c>
      <c r="J31" s="33">
        <f t="shared" si="8"/>
        <v>-34256.14</v>
      </c>
      <c r="K31" s="33">
        <f t="shared" si="8"/>
        <v>-60336.44</v>
      </c>
      <c r="L31" s="33">
        <f aca="true" t="shared" si="9" ref="L31:L38">SUM(B31:K31)</f>
        <v>-1071893.3800000001</v>
      </c>
      <c r="M31"/>
    </row>
    <row r="32" spans="1:13" ht="18.75" customHeight="1">
      <c r="A32" s="27" t="s">
        <v>29</v>
      </c>
      <c r="B32" s="33">
        <f>B33+B34+B35+B36</f>
        <v>-26382.4</v>
      </c>
      <c r="C32" s="33">
        <f aca="true" t="shared" si="10" ref="C32:K32">C33+C34+C35+C36</f>
        <v>-27209.6</v>
      </c>
      <c r="D32" s="33">
        <f t="shared" si="10"/>
        <v>-82764</v>
      </c>
      <c r="E32" s="33">
        <f t="shared" si="10"/>
        <v>-61714.4</v>
      </c>
      <c r="F32" s="33">
        <f t="shared" si="10"/>
        <v>-56680.8</v>
      </c>
      <c r="G32" s="33">
        <f t="shared" si="10"/>
        <v>-42420.4</v>
      </c>
      <c r="H32" s="33">
        <f t="shared" si="10"/>
        <v>-20121.2</v>
      </c>
      <c r="I32" s="33">
        <f t="shared" si="10"/>
        <v>-31744.75</v>
      </c>
      <c r="J32" s="33">
        <f t="shared" si="10"/>
        <v>-30888</v>
      </c>
      <c r="K32" s="33">
        <f t="shared" si="10"/>
        <v>-53900</v>
      </c>
      <c r="L32" s="33">
        <f t="shared" si="9"/>
        <v>-433825.55000000005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-26382.4</v>
      </c>
      <c r="C33" s="33">
        <f t="shared" si="11"/>
        <v>-27209.6</v>
      </c>
      <c r="D33" s="33">
        <f t="shared" si="11"/>
        <v>-82764</v>
      </c>
      <c r="E33" s="33">
        <f t="shared" si="11"/>
        <v>-61714.4</v>
      </c>
      <c r="F33" s="33">
        <f t="shared" si="11"/>
        <v>-56680.8</v>
      </c>
      <c r="G33" s="33">
        <f t="shared" si="11"/>
        <v>-42420.4</v>
      </c>
      <c r="H33" s="33">
        <f t="shared" si="11"/>
        <v>-20121.2</v>
      </c>
      <c r="I33" s="33">
        <f t="shared" si="11"/>
        <v>-23601.6</v>
      </c>
      <c r="J33" s="33">
        <f t="shared" si="11"/>
        <v>-30888</v>
      </c>
      <c r="K33" s="33">
        <f t="shared" si="11"/>
        <v>-53900</v>
      </c>
      <c r="L33" s="33">
        <f t="shared" si="9"/>
        <v>-425682.4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-8143.15</v>
      </c>
      <c r="J36" s="17">
        <v>0</v>
      </c>
      <c r="K36" s="17">
        <v>0</v>
      </c>
      <c r="L36" s="33">
        <f t="shared" si="9"/>
        <v>-8143.15</v>
      </c>
      <c r="M36"/>
    </row>
    <row r="37" spans="1:13" s="36" customFormat="1" ht="18.75" customHeight="1">
      <c r="A37" s="27" t="s">
        <v>33</v>
      </c>
      <c r="B37" s="38">
        <f>SUM(B38:B49)</f>
        <v>-106573.42</v>
      </c>
      <c r="C37" s="38">
        <f aca="true" t="shared" si="12" ref="C37:K37">SUM(C38:C49)</f>
        <v>-5298.32</v>
      </c>
      <c r="D37" s="38">
        <f t="shared" si="12"/>
        <v>-12526.55</v>
      </c>
      <c r="E37" s="38">
        <f t="shared" si="12"/>
        <v>-21847.010000000017</v>
      </c>
      <c r="F37" s="38">
        <f t="shared" si="12"/>
        <v>-9487.15</v>
      </c>
      <c r="G37" s="38">
        <f t="shared" si="12"/>
        <v>-3832.19</v>
      </c>
      <c r="H37" s="38">
        <f t="shared" si="12"/>
        <v>-11556.73</v>
      </c>
      <c r="I37" s="38">
        <f t="shared" si="12"/>
        <v>-2739.42</v>
      </c>
      <c r="J37" s="38">
        <f t="shared" si="12"/>
        <v>-3368.14</v>
      </c>
      <c r="K37" s="38">
        <f t="shared" si="12"/>
        <v>-6436.44</v>
      </c>
      <c r="L37" s="33">
        <f t="shared" si="9"/>
        <v>-183665.37000000005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-2963.08</v>
      </c>
      <c r="D41" s="17">
        <v>-5161.56</v>
      </c>
      <c r="E41" s="17">
        <v>-10006.91</v>
      </c>
      <c r="F41" s="17">
        <v>-3020.33</v>
      </c>
      <c r="G41" s="17">
        <v>0</v>
      </c>
      <c r="H41" s="17">
        <v>-2938.68</v>
      </c>
      <c r="I41" s="17">
        <v>0</v>
      </c>
      <c r="J41" s="17">
        <v>0</v>
      </c>
      <c r="K41" s="17">
        <v>-2215.04</v>
      </c>
      <c r="L41" s="30">
        <f aca="true" t="shared" si="13" ref="L41:L48">SUM(B41:K41)</f>
        <v>-26305.6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-3517.83</v>
      </c>
      <c r="C48" s="17">
        <v>-2335.24</v>
      </c>
      <c r="D48" s="17">
        <v>-7364.99</v>
      </c>
      <c r="E48" s="17">
        <v>-6137.49</v>
      </c>
      <c r="F48" s="17">
        <v>-6466.82</v>
      </c>
      <c r="G48" s="17">
        <v>-3832.19</v>
      </c>
      <c r="H48" s="17">
        <v>-2095.73</v>
      </c>
      <c r="I48" s="17">
        <v>-2739.42</v>
      </c>
      <c r="J48" s="17">
        <v>-3368.14</v>
      </c>
      <c r="K48" s="17">
        <v>-4221.4</v>
      </c>
      <c r="L48" s="30">
        <f t="shared" si="13"/>
        <v>-42079.25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-454402.46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-454402.46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-78368.3</v>
      </c>
      <c r="C52" s="33">
        <v>-35088.56</v>
      </c>
      <c r="D52" s="33">
        <v>-130215.55</v>
      </c>
      <c r="E52" s="33">
        <v>-122727.03</v>
      </c>
      <c r="F52" s="33">
        <v>-108922.84</v>
      </c>
      <c r="G52" s="33">
        <v>-71729.08</v>
      </c>
      <c r="H52" s="33">
        <v>-37905.39</v>
      </c>
      <c r="I52" s="33">
        <v>-33203.29</v>
      </c>
      <c r="J52" s="33">
        <v>-50163.89</v>
      </c>
      <c r="K52" s="33">
        <v>-55164.69</v>
      </c>
      <c r="L52" s="33">
        <f t="shared" si="14"/>
        <v>-723488.6200000001</v>
      </c>
      <c r="M52" s="57"/>
    </row>
    <row r="53" spans="1:13" ht="18.75" customHeight="1">
      <c r="A53" s="37" t="s">
        <v>80</v>
      </c>
      <c r="B53" s="33">
        <v>78368.3</v>
      </c>
      <c r="C53" s="33">
        <v>35088.56</v>
      </c>
      <c r="D53" s="33">
        <v>130215.55</v>
      </c>
      <c r="E53" s="33">
        <v>122727.03</v>
      </c>
      <c r="F53" s="33">
        <v>108922.84</v>
      </c>
      <c r="G53" s="33">
        <v>71729.08</v>
      </c>
      <c r="H53" s="33">
        <v>37905.39</v>
      </c>
      <c r="I53" s="33">
        <v>33203.29</v>
      </c>
      <c r="J53" s="33">
        <v>50163.89</v>
      </c>
      <c r="K53" s="33">
        <v>55164.69</v>
      </c>
      <c r="L53" s="33">
        <f t="shared" si="14"/>
        <v>723488.6200000001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224570.67999999993</v>
      </c>
      <c r="C55" s="41">
        <f t="shared" si="16"/>
        <v>508019.87999999995</v>
      </c>
      <c r="D55" s="41">
        <f t="shared" si="16"/>
        <v>1604355.8799999997</v>
      </c>
      <c r="E55" s="41">
        <f t="shared" si="16"/>
        <v>1331924.0899999999</v>
      </c>
      <c r="F55" s="41">
        <f t="shared" si="16"/>
        <v>1426065.3499999999</v>
      </c>
      <c r="G55" s="41">
        <f t="shared" si="16"/>
        <v>837578.5800000001</v>
      </c>
      <c r="H55" s="41">
        <f t="shared" si="16"/>
        <v>453624.3900000001</v>
      </c>
      <c r="I55" s="41">
        <f t="shared" si="16"/>
        <v>597640.3</v>
      </c>
      <c r="J55" s="41">
        <f t="shared" si="16"/>
        <v>743718.65</v>
      </c>
      <c r="K55" s="41">
        <f t="shared" si="16"/>
        <v>914322.27</v>
      </c>
      <c r="L55" s="42">
        <f t="shared" si="14"/>
        <v>8641820.069999998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224570.65999999997</v>
      </c>
      <c r="C61" s="41">
        <f aca="true" t="shared" si="18" ref="C61:J61">SUM(C62:C73)</f>
        <v>508019.88</v>
      </c>
      <c r="D61" s="41">
        <f t="shared" si="18"/>
        <v>1604355.8791657744</v>
      </c>
      <c r="E61" s="41">
        <f t="shared" si="18"/>
        <v>1331924.0878533185</v>
      </c>
      <c r="F61" s="41">
        <f t="shared" si="18"/>
        <v>1426065.3481446835</v>
      </c>
      <c r="G61" s="41">
        <f t="shared" si="18"/>
        <v>837578.5819373201</v>
      </c>
      <c r="H61" s="41">
        <f t="shared" si="18"/>
        <v>453624.39237326675</v>
      </c>
      <c r="I61" s="41">
        <f>SUM(I62:I78)</f>
        <v>597640.3048812397</v>
      </c>
      <c r="J61" s="41">
        <f t="shared" si="18"/>
        <v>743718.6500153199</v>
      </c>
      <c r="K61" s="41">
        <f>SUM(K62:K75)</f>
        <v>914322.27</v>
      </c>
      <c r="L61" s="46">
        <f>SUM(B61:K61)</f>
        <v>8641820.054370921</v>
      </c>
      <c r="M61" s="40"/>
    </row>
    <row r="62" spans="1:13" ht="18.75" customHeight="1">
      <c r="A62" s="47" t="s">
        <v>46</v>
      </c>
      <c r="B62" s="48">
        <v>224570.65999999997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224570.65999999997</v>
      </c>
      <c r="M62"/>
    </row>
    <row r="63" spans="1:13" ht="18.75" customHeight="1">
      <c r="A63" s="47" t="s">
        <v>55</v>
      </c>
      <c r="B63" s="17">
        <v>0</v>
      </c>
      <c r="C63" s="48">
        <v>444110.98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444110.98</v>
      </c>
      <c r="M63"/>
    </row>
    <row r="64" spans="1:13" ht="18.75" customHeight="1">
      <c r="A64" s="47" t="s">
        <v>56</v>
      </c>
      <c r="B64" s="17">
        <v>0</v>
      </c>
      <c r="C64" s="48">
        <v>63908.9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63908.9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1604355.8791657744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1604355.8791657744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1331924.0878533185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1331924.0878533185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1426065.3481446835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1426065.3481446835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837578.5819373201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837578.5819373201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453624.39237326675</v>
      </c>
      <c r="I69" s="17">
        <v>0</v>
      </c>
      <c r="J69" s="17">
        <v>0</v>
      </c>
      <c r="K69" s="17">
        <v>0</v>
      </c>
      <c r="L69" s="46">
        <f t="shared" si="19"/>
        <v>453624.39237326675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597640.3048812397</v>
      </c>
      <c r="J70" s="17">
        <v>0</v>
      </c>
      <c r="K70" s="17">
        <v>0</v>
      </c>
      <c r="L70" s="46">
        <f t="shared" si="19"/>
        <v>597640.3048812397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743718.6500153199</v>
      </c>
      <c r="K71" s="17">
        <v>0</v>
      </c>
      <c r="L71" s="46">
        <f t="shared" si="19"/>
        <v>743718.6500153199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527838.25</v>
      </c>
      <c r="L72" s="46">
        <f t="shared" si="19"/>
        <v>527838.25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386484.01999999996</v>
      </c>
      <c r="L73" s="46">
        <f t="shared" si="19"/>
        <v>386484.01999999996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2023-01-16T21:43:29Z</dcterms:modified>
  <cp:category/>
  <cp:version/>
  <cp:contentType/>
  <cp:contentStatus/>
</cp:coreProperties>
</file>