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<sst xmlns="http://schemas.openxmlformats.org/spreadsheetml/2006/main" count="87" uniqueCount="86">
  <si>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</si>
  <si>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</si>
  <si>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</si>
  <si>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</si>
  <si>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</si>
  <si>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</si>
  <si>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</si>
  <si>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</si>
  <si>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</si>
  <si>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</si>
  <si>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</si>
  <si>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</si>
  <si>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</si>
  <si>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</si>
  <si>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</si>
  <si>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</si>
  <si>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</si>
  <si>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</si>
  <si>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</si>
  <si>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</si>
  <si>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</si>
  <si>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</si>
  <si>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</si>
  <si>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</si>
  <si>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</si>
  <si>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</si>
  <si>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</si>
  <si>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</si>
  <si>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</si>
  <si>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</si>
  <si>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</si>
  <si>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</si>
  <si>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</si>
  <si>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</si>
  <si>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</si>
  <si>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</si>
  <si>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</si>
  <si>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</si>
  <si>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</si>
  <si>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</si>
  <si>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</si>
  <si>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</si>
  <si>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</si>
  <si>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</si>
  <si>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</si>
  <si>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</si>
  <si>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</si>
  <si>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</si>
  <si>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</si>
  <si>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</si>
  <si>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</si>
  <si>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</si>
  <si>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</si>
  <si>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</si>
  <si>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</si>
  <si>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</si>
  <si>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</si>
  <si>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</si>
  <si>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</si>
  <si>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</si>
  <si>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</si>
  <si>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</si>
  <si>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</si>
  <si>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</si>
  <si>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</si>
  <si>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</si>
  <si>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</si>
  <si>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</si>
  <si>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</si>
  <si>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</si>
  <si>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</si>
  <si>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</si>
  <si>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</si>
  <si>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</si>
  <si>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</si>
  <si>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</si>
  <si>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</si>
  <si>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</si>
  <si>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</si>
  <si>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</si>
  <si>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</si>
  <si>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</si>
  <si>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</si>
  <si>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11/11/22 - VENCIMENTO 21/11/22</t>
  </si>
  <si>
    <t>5.3. Revisão de Remuneração pelo Transporte Coletivo ¹</t>
  </si>
  <si>
    <t>¹ Energia para tração set e out.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</si>
</sst>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6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2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indent="1"/>
    </xf>
    <xf numFmtId="165" fontId="35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wrapText="1" indent="1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indent="1"/>
    </xf>
    <xf numFmtId="166" fontId="35" fillId="0" borderId="4" xfId="46" applyNumberFormat="1" applyFont="1" applyFill="1" applyBorder="1" applyAlignment="1">
      <alignment horizontal="center" vertical="center"/>
    </xf>
    <xf numFmtId="167" fontId="35" fillId="0" borderId="4" xfId="46" applyNumberFormat="1" applyFont="1" applyFill="1" applyBorder="1" applyAlignment="1">
      <alignment horizontal="center" vertical="center"/>
    </xf>
    <xf numFmtId="167" fontId="35" fillId="0" borderId="4" xfId="53" applyNumberFormat="1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44" fontId="35" fillId="34" borderId="4" xfId="46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 indent="2"/>
    </xf>
    <xf numFmtId="0" fontId="35" fillId="0" borderId="4" xfId="0" applyFont="1" applyFill="1" applyBorder="1" applyAlignment="1">
      <alignment horizontal="left" vertical="center" indent="2"/>
    </xf>
    <xf numFmtId="164" fontId="35" fillId="0" borderId="4" xfId="53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4" fontId="35" fillId="35" borderId="4" xfId="53" applyFont="1" applyFill="1" applyBorder="1" applyAlignment="1">
      <alignment vertical="center"/>
    </xf>
    <xf numFmtId="0" fontId="35" fillId="0" borderId="14" xfId="0" applyFont="1" applyFill="1" applyBorder="1" applyAlignment="1">
      <alignment horizontal="left" vertical="center" indent="2"/>
    </xf>
    <xf numFmtId="164" fontId="35" fillId="0" borderId="1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3"/>
    </xf>
    <xf numFmtId="168" fontId="35" fillId="35" borderId="4" xfId="46" applyNumberFormat="1" applyFont="1" applyFill="1" applyBorder="1" applyAlignment="1">
      <alignment vertical="center"/>
    </xf>
    <xf numFmtId="164" fontId="35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5" fillId="0" borderId="4" xfId="46" applyFont="1" applyFill="1" applyBorder="1" applyAlignment="1">
      <alignment vertical="center"/>
    </xf>
    <xf numFmtId="168" fontId="35" fillId="0" borderId="4" xfId="46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indent="1"/>
    </xf>
    <xf numFmtId="164" fontId="35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5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7" fillId="0" borderId="0" xfId="0" applyNumberFormat="1" applyFont="1" applyAlignment="1">
      <alignment/>
    </xf>
    <xf numFmtId="171" fontId="35" fillId="0" borderId="4" xfId="46" applyNumberFormat="1" applyFont="1" applyFill="1" applyBorder="1" applyAlignment="1">
      <alignment horizontal="center" vertical="center"/>
    </xf>
    <xf numFmtId="164" fontId="35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87706</v>
      </c>
      <c r="C7" s="10">
        <f aca="true" t="shared" si="0" ref="C7:K7">C8+C11</f>
        <v>107873</v>
      </c>
      <c r="D7" s="10">
        <f t="shared" si="0"/>
        <v>310162</v>
      </c>
      <c r="E7" s="10">
        <f t="shared" si="0"/>
        <v>248749</v>
      </c>
      <c r="F7" s="10">
        <f t="shared" si="0"/>
        <v>256327</v>
      </c>
      <c r="G7" s="10">
        <f t="shared" si="0"/>
        <v>144704</v>
      </c>
      <c r="H7" s="10">
        <f t="shared" si="0"/>
        <v>80944</v>
      </c>
      <c r="I7" s="10">
        <f t="shared" si="0"/>
        <v>117993</v>
      </c>
      <c r="J7" s="10">
        <f t="shared" si="0"/>
        <v>122693</v>
      </c>
      <c r="K7" s="10">
        <f t="shared" si="0"/>
        <v>220324</v>
      </c>
      <c r="L7" s="10">
        <f aca="true" t="shared" si="1" ref="L7:L13">SUM(B7:K7)</f>
        <v>1697475</v>
      </c>
      <c r="M7" s="11"/>
    </row>
    <row r="8" spans="1:13" ht="17.25" customHeight="1">
      <c r="A8" s="12" t="s">
        <v>18</v>
      </c>
      <c r="B8" s="13">
        <f>B9+B10</f>
        <v>5825</v>
      </c>
      <c r="C8" s="13">
        <f aca="true" t="shared" si="2" ref="C8:K8">C9+C10</f>
        <v>6114</v>
      </c>
      <c r="D8" s="13">
        <f t="shared" si="2"/>
        <v>18462</v>
      </c>
      <c r="E8" s="13">
        <f t="shared" si="2"/>
        <v>13943</v>
      </c>
      <c r="F8" s="13">
        <f t="shared" si="2"/>
        <v>12701</v>
      </c>
      <c r="G8" s="13">
        <f t="shared" si="2"/>
        <v>9390</v>
      </c>
      <c r="H8" s="13">
        <f t="shared" si="2"/>
        <v>4704</v>
      </c>
      <c r="I8" s="13">
        <f t="shared" si="2"/>
        <v>5201</v>
      </c>
      <c r="J8" s="13">
        <f t="shared" si="2"/>
        <v>7732</v>
      </c>
      <c r="K8" s="13">
        <f t="shared" si="2"/>
        <v>12130</v>
      </c>
      <c r="L8" s="13">
        <f t="shared" si="1"/>
        <v>96202</v>
      </c>
      <c r="M8"/>
    </row>
    <row r="9" spans="1:13" ht="17.25" customHeight="1">
      <c r="A9" s="14" t="s">
        <v>19</v>
      </c>
      <c r="B9" s="15">
        <v>5825</v>
      </c>
      <c r="C9" s="15">
        <v>6114</v>
      </c>
      <c r="D9" s="15">
        <v>18462</v>
      </c>
      <c r="E9" s="15">
        <v>13943</v>
      </c>
      <c r="F9" s="15">
        <v>12701</v>
      </c>
      <c r="G9" s="15">
        <v>9390</v>
      </c>
      <c r="H9" s="15">
        <v>4658</v>
      </c>
      <c r="I9" s="15">
        <v>5201</v>
      </c>
      <c r="J9" s="15">
        <v>7732</v>
      </c>
      <c r="K9" s="15">
        <v>12130</v>
      </c>
      <c r="L9" s="13">
        <f t="shared" si="1"/>
        <v>96156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 t="shared" si="1"/>
        <v>46</v>
      </c>
      <c r="M10"/>
    </row>
    <row r="11" spans="1:13" ht="17.25" customHeight="1">
      <c r="A11" s="12" t="s">
        <v>71</v>
      </c>
      <c r="B11" s="15">
        <v>81881</v>
      </c>
      <c r="C11" s="15">
        <v>101759</v>
      </c>
      <c r="D11" s="15">
        <v>291700</v>
      </c>
      <c r="E11" s="15">
        <v>234806</v>
      </c>
      <c r="F11" s="15">
        <v>243626</v>
      </c>
      <c r="G11" s="15">
        <v>135314</v>
      </c>
      <c r="H11" s="15">
        <v>76240</v>
      </c>
      <c r="I11" s="15">
        <v>112792</v>
      </c>
      <c r="J11" s="15">
        <v>114961</v>
      </c>
      <c r="K11" s="15">
        <v>208194</v>
      </c>
      <c r="L11" s="13">
        <f t="shared" si="1"/>
        <v>1601273</v>
      </c>
      <c r="M11" s="59"/>
    </row>
    <row r="12" spans="1:13" ht="17.25" customHeight="1">
      <c r="A12" s="14" t="s">
        <v>72</v>
      </c>
      <c r="B12" s="15">
        <v>8512</v>
      </c>
      <c r="C12" s="15">
        <v>6947</v>
      </c>
      <c r="D12" s="15">
        <v>22908</v>
      </c>
      <c r="E12" s="15">
        <v>21374</v>
      </c>
      <c r="F12" s="15">
        <v>18831</v>
      </c>
      <c r="G12" s="15">
        <v>11375</v>
      </c>
      <c r="H12" s="15">
        <v>6237</v>
      </c>
      <c r="I12" s="15">
        <v>5914</v>
      </c>
      <c r="J12" s="15">
        <v>7550</v>
      </c>
      <c r="K12" s="15">
        <v>12145</v>
      </c>
      <c r="L12" s="13">
        <f t="shared" si="1"/>
        <v>121793</v>
      </c>
      <c r="M12" s="59"/>
    </row>
    <row r="13" spans="1:13" ht="17.25" customHeight="1">
      <c r="A13" s="14" t="s">
        <v>73</v>
      </c>
      <c r="B13" s="15">
        <f>+B11-B12</f>
        <v>73369</v>
      </c>
      <c r="C13" s="15">
        <f aca="true" t="shared" si="3" ref="C13:K13">+C11-C12</f>
        <v>94812</v>
      </c>
      <c r="D13" s="15">
        <f t="shared" si="3"/>
        <v>268792</v>
      </c>
      <c r="E13" s="15">
        <f t="shared" si="3"/>
        <v>213432</v>
      </c>
      <c r="F13" s="15">
        <f t="shared" si="3"/>
        <v>224795</v>
      </c>
      <c r="G13" s="15">
        <f t="shared" si="3"/>
        <v>123939</v>
      </c>
      <c r="H13" s="15">
        <f t="shared" si="3"/>
        <v>70003</v>
      </c>
      <c r="I13" s="15">
        <f t="shared" si="3"/>
        <v>106878</v>
      </c>
      <c r="J13" s="15">
        <f t="shared" si="3"/>
        <v>107411</v>
      </c>
      <c r="K13" s="15">
        <f t="shared" si="3"/>
        <v>196049</v>
      </c>
      <c r="L13" s="13">
        <f t="shared" si="1"/>
        <v>1479480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1.270975400235372</v>
      </c>
      <c r="C18" s="22">
        <v>1.193700362415843</v>
      </c>
      <c r="D18" s="22">
        <v>1.087642616335368</v>
      </c>
      <c r="E18" s="22">
        <v>1.107366816884695</v>
      </c>
      <c r="F18" s="22">
        <v>1.26959075618304</v>
      </c>
      <c r="G18" s="22">
        <v>1.222386709827254</v>
      </c>
      <c r="H18" s="22">
        <v>1.083393943396677</v>
      </c>
      <c r="I18" s="22">
        <v>1.189526913930775</v>
      </c>
      <c r="J18" s="22">
        <v>1.292994542942911</v>
      </c>
      <c r="K18" s="22">
        <v>1.11061974752635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808929.8499999999</v>
      </c>
      <c r="C20" s="25">
        <f aca="true" t="shared" si="4" ref="C20:K20">SUM(C21:C28)</f>
        <v>542499.9099999999</v>
      </c>
      <c r="D20" s="25">
        <f t="shared" si="4"/>
        <v>1704820.21</v>
      </c>
      <c r="E20" s="25">
        <f t="shared" si="4"/>
        <v>1402286.8599999996</v>
      </c>
      <c r="F20" s="25">
        <f t="shared" si="4"/>
        <v>1486381.3699999999</v>
      </c>
      <c r="G20" s="25">
        <f t="shared" si="4"/>
        <v>886009.71</v>
      </c>
      <c r="H20" s="25">
        <f t="shared" si="4"/>
        <v>485425.81</v>
      </c>
      <c r="I20" s="25">
        <f t="shared" si="4"/>
        <v>631845.9700000001</v>
      </c>
      <c r="J20" s="25">
        <f t="shared" si="4"/>
        <v>774108.1599999999</v>
      </c>
      <c r="K20" s="25">
        <f t="shared" si="4"/>
        <v>973893.5900000001</v>
      </c>
      <c r="L20" s="25">
        <f>SUM(B20:K20)</f>
        <v>9696201.439999998</v>
      </c>
      <c r="M20"/>
    </row>
    <row r="21" spans="1:13" ht="17.25" customHeight="1">
      <c r="A21" s="26" t="s">
        <v>23</v>
      </c>
      <c r="B21" s="56">
        <f>ROUND((B15+B16)*B7,2)</f>
        <v>631798.94</v>
      </c>
      <c r="C21" s="56">
        <f aca="true" t="shared" si="5" ref="C21:K21">ROUND((C15+C16)*C7,2)</f>
        <v>442667.64</v>
      </c>
      <c r="D21" s="56">
        <f t="shared" si="5"/>
        <v>1514831.21</v>
      </c>
      <c r="E21" s="56">
        <f t="shared" si="5"/>
        <v>1230611.05</v>
      </c>
      <c r="F21" s="56">
        <f t="shared" si="5"/>
        <v>1120456.58</v>
      </c>
      <c r="G21" s="56">
        <f t="shared" si="5"/>
        <v>695505.31</v>
      </c>
      <c r="H21" s="56">
        <f t="shared" si="5"/>
        <v>428549.91</v>
      </c>
      <c r="I21" s="56">
        <f t="shared" si="5"/>
        <v>517942.07</v>
      </c>
      <c r="J21" s="56">
        <f t="shared" si="5"/>
        <v>580031.16</v>
      </c>
      <c r="K21" s="56">
        <f t="shared" si="5"/>
        <v>850560.8</v>
      </c>
      <c r="L21" s="33">
        <f aca="true" t="shared" si="6" ref="L21:L28">SUM(B21:K21)</f>
        <v>8012954.670000001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171201.97</v>
      </c>
      <c r="C22" s="33">
        <f t="shared" si="7"/>
        <v>85744.88</v>
      </c>
      <c r="D22" s="33">
        <f t="shared" si="7"/>
        <v>132763.77</v>
      </c>
      <c r="E22" s="33">
        <f t="shared" si="7"/>
        <v>132126.79</v>
      </c>
      <c r="F22" s="33">
        <f t="shared" si="7"/>
        <v>302064.74</v>
      </c>
      <c r="G22" s="33">
        <f t="shared" si="7"/>
        <v>154671.14</v>
      </c>
      <c r="H22" s="33">
        <f t="shared" si="7"/>
        <v>35738.47</v>
      </c>
      <c r="I22" s="33">
        <f t="shared" si="7"/>
        <v>98163.96</v>
      </c>
      <c r="J22" s="33">
        <f t="shared" si="7"/>
        <v>169945.96</v>
      </c>
      <c r="K22" s="33">
        <f t="shared" si="7"/>
        <v>94088.82</v>
      </c>
      <c r="L22" s="33">
        <f t="shared" si="6"/>
        <v>1376510.5</v>
      </c>
      <c r="M22"/>
    </row>
    <row r="23" spans="1:13" ht="17.25" customHeight="1">
      <c r="A23" s="27" t="s">
        <v>25</v>
      </c>
      <c r="B23" s="33">
        <v>3039.4</v>
      </c>
      <c r="C23" s="33">
        <v>11522.01</v>
      </c>
      <c r="D23" s="33">
        <v>51150.48</v>
      </c>
      <c r="E23" s="33">
        <v>33985.91</v>
      </c>
      <c r="F23" s="33">
        <v>59938.18</v>
      </c>
      <c r="G23" s="33">
        <v>34609.08</v>
      </c>
      <c r="H23" s="33">
        <v>18662.47</v>
      </c>
      <c r="I23" s="33">
        <v>13049.15</v>
      </c>
      <c r="J23" s="33">
        <v>19458.82</v>
      </c>
      <c r="K23" s="33">
        <v>24242.52</v>
      </c>
      <c r="L23" s="33">
        <f t="shared" si="6"/>
        <v>269658.02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632.63</v>
      </c>
      <c r="C26" s="33">
        <v>425.34</v>
      </c>
      <c r="D26" s="33">
        <v>1332.57</v>
      </c>
      <c r="E26" s="33">
        <v>1095.66</v>
      </c>
      <c r="F26" s="33">
        <v>1162.97</v>
      </c>
      <c r="G26" s="33">
        <v>691.86</v>
      </c>
      <c r="H26" s="33">
        <v>379.58</v>
      </c>
      <c r="I26" s="33">
        <v>492.65</v>
      </c>
      <c r="J26" s="33">
        <v>605.71</v>
      </c>
      <c r="K26" s="33">
        <v>761.85</v>
      </c>
      <c r="L26" s="33">
        <f t="shared" si="6"/>
        <v>7580.82</v>
      </c>
      <c r="M26" s="59"/>
    </row>
    <row r="27" spans="1:13" ht="17.25" customHeight="1">
      <c r="A27" s="27" t="s">
        <v>76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59"/>
    </row>
    <row r="28" spans="1:13" ht="17.25" customHeight="1">
      <c r="A28" s="27" t="s">
        <v>77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-555777.58</v>
      </c>
      <c r="C31" s="33">
        <f t="shared" si="8"/>
        <v>-30677.46</v>
      </c>
      <c r="D31" s="33">
        <f t="shared" si="8"/>
        <v>-88642.7</v>
      </c>
      <c r="E31" s="33">
        <f t="shared" si="8"/>
        <v>-73144.4000000001</v>
      </c>
      <c r="F31" s="33">
        <f t="shared" si="8"/>
        <v>-62351.22</v>
      </c>
      <c r="G31" s="33">
        <f t="shared" si="8"/>
        <v>-45163.16</v>
      </c>
      <c r="H31" s="33">
        <f t="shared" si="8"/>
        <v>-31144.46</v>
      </c>
      <c r="I31" s="33">
        <f t="shared" si="8"/>
        <v>-35236.53</v>
      </c>
      <c r="J31" s="33">
        <f t="shared" si="8"/>
        <v>-37388.94</v>
      </c>
      <c r="K31" s="33">
        <f t="shared" si="8"/>
        <v>-58202.37</v>
      </c>
      <c r="L31" s="33">
        <f aca="true" t="shared" si="9" ref="L31:L38">SUM(B31:K31)</f>
        <v>-1017728.82</v>
      </c>
      <c r="M31"/>
    </row>
    <row r="32" spans="1:13" ht="18.75" customHeight="1">
      <c r="A32" s="27" t="s">
        <v>29</v>
      </c>
      <c r="B32" s="33">
        <f>B33+B34+B35+B36</f>
        <v>-25630</v>
      </c>
      <c r="C32" s="33">
        <f aca="true" t="shared" si="10" ref="C32:K32">C33+C34+C35+C36</f>
        <v>-26901.6</v>
      </c>
      <c r="D32" s="33">
        <f t="shared" si="10"/>
        <v>-81232.8</v>
      </c>
      <c r="E32" s="33">
        <f t="shared" si="10"/>
        <v>-61349.2</v>
      </c>
      <c r="F32" s="33">
        <f t="shared" si="10"/>
        <v>-55884.4</v>
      </c>
      <c r="G32" s="33">
        <f t="shared" si="10"/>
        <v>-41316</v>
      </c>
      <c r="H32" s="33">
        <f t="shared" si="10"/>
        <v>-20495.2</v>
      </c>
      <c r="I32" s="33">
        <f t="shared" si="10"/>
        <v>-31705.11</v>
      </c>
      <c r="J32" s="33">
        <f t="shared" si="10"/>
        <v>-34020.8</v>
      </c>
      <c r="K32" s="33">
        <f t="shared" si="10"/>
        <v>-53372</v>
      </c>
      <c r="L32" s="33">
        <f t="shared" si="9"/>
        <v>-431907.11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-25630</v>
      </c>
      <c r="C33" s="33">
        <f t="shared" si="11"/>
        <v>-26901.6</v>
      </c>
      <c r="D33" s="33">
        <f t="shared" si="11"/>
        <v>-81232.8</v>
      </c>
      <c r="E33" s="33">
        <f t="shared" si="11"/>
        <v>-61349.2</v>
      </c>
      <c r="F33" s="33">
        <f t="shared" si="11"/>
        <v>-55884.4</v>
      </c>
      <c r="G33" s="33">
        <f t="shared" si="11"/>
        <v>-41316</v>
      </c>
      <c r="H33" s="33">
        <f t="shared" si="11"/>
        <v>-20495.2</v>
      </c>
      <c r="I33" s="33">
        <f t="shared" si="11"/>
        <v>-22884.4</v>
      </c>
      <c r="J33" s="33">
        <f t="shared" si="11"/>
        <v>-34020.8</v>
      </c>
      <c r="K33" s="33">
        <f t="shared" si="11"/>
        <v>-53372</v>
      </c>
      <c r="L33" s="33">
        <f t="shared" si="9"/>
        <v>-423086.4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-8820.71</v>
      </c>
      <c r="J36" s="17">
        <v>0</v>
      </c>
      <c r="K36" s="17">
        <v>0</v>
      </c>
      <c r="L36" s="33">
        <f t="shared" si="9"/>
        <v>-8820.71</v>
      </c>
      <c r="M36"/>
    </row>
    <row r="37" spans="1:13" s="36" customFormat="1" ht="18.75" customHeight="1">
      <c r="A37" s="27" t="s">
        <v>33</v>
      </c>
      <c r="B37" s="38">
        <f>SUM(B38:B49)</f>
        <v>-106573.42</v>
      </c>
      <c r="C37" s="38">
        <f aca="true" t="shared" si="12" ref="C37:K37">SUM(C38:C49)</f>
        <v>-3775.8599999999997</v>
      </c>
      <c r="D37" s="38">
        <f t="shared" si="12"/>
        <v>-7409.9</v>
      </c>
      <c r="E37" s="38">
        <f t="shared" si="12"/>
        <v>-11795.200000000103</v>
      </c>
      <c r="F37" s="38">
        <f t="shared" si="12"/>
        <v>-6466.82</v>
      </c>
      <c r="G37" s="38">
        <f t="shared" si="12"/>
        <v>-3847.16</v>
      </c>
      <c r="H37" s="38">
        <f t="shared" si="12"/>
        <v>-10649.259999999998</v>
      </c>
      <c r="I37" s="38">
        <f t="shared" si="12"/>
        <v>-3531.42</v>
      </c>
      <c r="J37" s="38">
        <f t="shared" si="12"/>
        <v>-3368.14</v>
      </c>
      <c r="K37" s="38">
        <f t="shared" si="12"/>
        <v>-4830.37</v>
      </c>
      <c r="L37" s="33">
        <f t="shared" si="9"/>
        <v>-162247.55000000013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-1410.68</v>
      </c>
      <c r="D41" s="17">
        <v>0</v>
      </c>
      <c r="E41" s="17">
        <v>0</v>
      </c>
      <c r="F41" s="17">
        <v>0</v>
      </c>
      <c r="G41" s="17">
        <v>0</v>
      </c>
      <c r="H41" s="17">
        <v>-2016.24</v>
      </c>
      <c r="I41" s="17">
        <v>-792</v>
      </c>
      <c r="J41" s="17">
        <v>0</v>
      </c>
      <c r="K41" s="17">
        <v>-594</v>
      </c>
      <c r="L41" s="30">
        <f aca="true" t="shared" si="13" ref="L41:L48">SUM(B41:K41)</f>
        <v>-4812.92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-3517.83</v>
      </c>
      <c r="C48" s="17">
        <v>-2365.18</v>
      </c>
      <c r="D48" s="17">
        <v>-7409.9</v>
      </c>
      <c r="E48" s="17">
        <v>-6092.59</v>
      </c>
      <c r="F48" s="17">
        <v>-6466.82</v>
      </c>
      <c r="G48" s="17">
        <v>-3847.16</v>
      </c>
      <c r="H48" s="17">
        <v>-2110.7</v>
      </c>
      <c r="I48" s="17">
        <v>-2739.42</v>
      </c>
      <c r="J48" s="17">
        <v>-3368.14</v>
      </c>
      <c r="K48" s="17">
        <v>-4236.37</v>
      </c>
      <c r="L48" s="30">
        <f t="shared" si="13"/>
        <v>-42154.11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-423574.16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-423574.16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-78507.88</v>
      </c>
      <c r="C52" s="33">
        <v>-34937.16</v>
      </c>
      <c r="D52" s="33">
        <v>-125913.82</v>
      </c>
      <c r="E52" s="33">
        <v>-120493.79</v>
      </c>
      <c r="F52" s="33">
        <v>-109197.2</v>
      </c>
      <c r="G52" s="33">
        <v>-69647.99</v>
      </c>
      <c r="H52" s="33">
        <v>-37403.91</v>
      </c>
      <c r="I52" s="33">
        <v>-31668.88</v>
      </c>
      <c r="J52" s="33">
        <v>-47635.22</v>
      </c>
      <c r="K52" s="33">
        <v>-53684.54</v>
      </c>
      <c r="L52" s="33">
        <f t="shared" si="14"/>
        <v>-709090.3900000001</v>
      </c>
      <c r="M52" s="57"/>
    </row>
    <row r="53" spans="1:13" ht="18.75" customHeight="1">
      <c r="A53" s="37" t="s">
        <v>80</v>
      </c>
      <c r="B53" s="33">
        <v>78507.88</v>
      </c>
      <c r="C53" s="33">
        <v>34937.16</v>
      </c>
      <c r="D53" s="33">
        <v>125913.82</v>
      </c>
      <c r="E53" s="33">
        <v>120493.79</v>
      </c>
      <c r="F53" s="33">
        <v>109197.2</v>
      </c>
      <c r="G53" s="33">
        <v>69647.99</v>
      </c>
      <c r="H53" s="33">
        <v>37403.91</v>
      </c>
      <c r="I53" s="33">
        <v>31668.88</v>
      </c>
      <c r="J53" s="33">
        <v>47635.22</v>
      </c>
      <c r="K53" s="33">
        <v>53684.54</v>
      </c>
      <c r="L53" s="33">
        <f t="shared" si="14"/>
        <v>709090.3900000001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253152.2699999999</v>
      </c>
      <c r="C55" s="41">
        <f t="shared" si="16"/>
        <v>511822.4499999999</v>
      </c>
      <c r="D55" s="41">
        <f t="shared" si="16"/>
        <v>1616177.51</v>
      </c>
      <c r="E55" s="41">
        <f t="shared" si="16"/>
        <v>1329142.4599999995</v>
      </c>
      <c r="F55" s="41">
        <f t="shared" si="16"/>
        <v>1424030.15</v>
      </c>
      <c r="G55" s="41">
        <f t="shared" si="16"/>
        <v>840846.5499999999</v>
      </c>
      <c r="H55" s="41">
        <f t="shared" si="16"/>
        <v>454281.35</v>
      </c>
      <c r="I55" s="41">
        <f t="shared" si="16"/>
        <v>596609.4400000001</v>
      </c>
      <c r="J55" s="41">
        <f t="shared" si="16"/>
        <v>736719.22</v>
      </c>
      <c r="K55" s="41">
        <f t="shared" si="16"/>
        <v>915691.2200000001</v>
      </c>
      <c r="L55" s="42">
        <f t="shared" si="14"/>
        <v>8678472.62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253152.28</v>
      </c>
      <c r="C61" s="41">
        <f aca="true" t="shared" si="18" ref="C61:J61">SUM(C62:C73)</f>
        <v>511822.45</v>
      </c>
      <c r="D61" s="41">
        <f t="shared" si="18"/>
        <v>1616177.510497295</v>
      </c>
      <c r="E61" s="41">
        <f t="shared" si="18"/>
        <v>1329142.4611574055</v>
      </c>
      <c r="F61" s="41">
        <f t="shared" si="18"/>
        <v>1424030.14657942</v>
      </c>
      <c r="G61" s="41">
        <f t="shared" si="18"/>
        <v>840846.5475393289</v>
      </c>
      <c r="H61" s="41">
        <f t="shared" si="18"/>
        <v>454281.34689576016</v>
      </c>
      <c r="I61" s="41">
        <f>SUM(I62:I78)</f>
        <v>596609.4421060778</v>
      </c>
      <c r="J61" s="41">
        <f t="shared" si="18"/>
        <v>736719.2245919569</v>
      </c>
      <c r="K61" s="41">
        <f>SUM(K62:K75)</f>
        <v>915691.22</v>
      </c>
      <c r="L61" s="46">
        <f>SUM(B61:K61)</f>
        <v>8678472.629367245</v>
      </c>
      <c r="M61" s="40"/>
    </row>
    <row r="62" spans="1:13" ht="18.75" customHeight="1">
      <c r="A62" s="47" t="s">
        <v>46</v>
      </c>
      <c r="B62" s="48">
        <v>253152.28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253152.28</v>
      </c>
      <c r="M62"/>
    </row>
    <row r="63" spans="1:13" ht="18.75" customHeight="1">
      <c r="A63" s="47" t="s">
        <v>55</v>
      </c>
      <c r="B63" s="17">
        <v>0</v>
      </c>
      <c r="C63" s="48">
        <v>447384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447384</v>
      </c>
      <c r="M63"/>
    </row>
    <row r="64" spans="1:13" ht="18.75" customHeight="1">
      <c r="A64" s="47" t="s">
        <v>56</v>
      </c>
      <c r="B64" s="17">
        <v>0</v>
      </c>
      <c r="C64" s="48">
        <v>64438.45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64438.45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1616177.510497295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1616177.510497295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1329142.4611574055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1329142.4611574055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1424030.14657942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1424030.14657942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840846.5475393289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840846.5475393289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454281.34689576016</v>
      </c>
      <c r="I69" s="17">
        <v>0</v>
      </c>
      <c r="J69" s="17">
        <v>0</v>
      </c>
      <c r="K69" s="17">
        <v>0</v>
      </c>
      <c r="L69" s="46">
        <f t="shared" si="19"/>
        <v>454281.34689576016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596609.4421060778</v>
      </c>
      <c r="J70" s="17">
        <v>0</v>
      </c>
      <c r="K70" s="17">
        <v>0</v>
      </c>
      <c r="L70" s="46">
        <f t="shared" si="19"/>
        <v>596609.4421060778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736719.2245919569</v>
      </c>
      <c r="K71" s="17">
        <v>0</v>
      </c>
      <c r="L71" s="46">
        <f t="shared" si="19"/>
        <v>736719.2245919569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528811.6799999999</v>
      </c>
      <c r="L72" s="46">
        <f t="shared" si="19"/>
        <v>528811.6799999999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386879.54000000004</v>
      </c>
      <c r="L73" s="46">
        <f t="shared" si="19"/>
        <v>386879.54000000004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66" t="s">
        <v>82</v>
      </c>
      <c r="H76"/>
      <c r="I76"/>
      <c r="J76"/>
      <c r="K76"/>
    </row>
    <row r="77" spans="1:11" ht="18" customHeight="1">
      <c r="A77" s="67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2023-01-16T20:59:08Z</dcterms:modified>
  <cp:category/>
  <cp:version/>
  <cp:contentType/>
  <cp:contentStatus/>
</cp:coreProperties>
</file>