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<sst xmlns="http://schemas.openxmlformats.org/spreadsheetml/2006/main" count="86" uniqueCount="85">
  <si>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</si>
  <si>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</si>
  <si>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</si>
  <si>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</si>
  <si>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</si>
  <si>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</si>
  <si>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</si>
  <si>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</si>
  <si>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</si>
  <si>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</si>
  <si>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</si>
  <si>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</si>
  <si>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</si>
  <si>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</si>
  <si>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</si>
  <si>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</si>
  <si>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</si>
  <si>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</si>
  <si>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</si>
  <si>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</si>
  <si>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</si>
  <si>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</si>
  <si>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</si>
  <si>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</si>
  <si>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</si>
  <si>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</si>
  <si>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</si>
  <si>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</si>
  <si>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</si>
  <si>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</si>
  <si>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</si>
  <si>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</si>
  <si>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</si>
  <si>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</si>
  <si>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</si>
  <si>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</si>
  <si>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</si>
  <si>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</si>
  <si>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</si>
  <si>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</si>
  <si>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</si>
  <si>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</si>
  <si>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</si>
  <si>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</si>
  <si>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</si>
  <si>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</si>
  <si>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</si>
  <si>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</si>
  <si>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</si>
  <si>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</si>
  <si>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</si>
  <si>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</si>
  <si>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</si>
  <si>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</si>
  <si>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</si>
  <si>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</si>
  <si>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</si>
  <si>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</si>
  <si>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</si>
  <si>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</si>
  <si>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</si>
  <si>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</si>
  <si>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</si>
  <si>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</si>
  <si>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</si>
  <si>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</si>
  <si>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</si>
  <si>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</si>
  <si>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</si>
  <si>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</si>
  <si>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</si>
  <si>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</si>
  <si>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</si>
  <si>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</si>
  <si>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</si>
  <si>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</si>
  <si>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</si>
  <si>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</si>
  <si>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</si>
  <si>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</si>
  <si>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</si>
  <si>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</si>
  <si>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</si>
  <si>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</si>
  <si>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09/11/22 - VENCIMENTO 17/11/22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</si>
</sst>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94504</v>
      </c>
      <c r="C7" s="10">
        <f aca="true" t="shared" si="0" ref="C7:K7">C8+C11</f>
        <v>115957</v>
      </c>
      <c r="D7" s="10">
        <f t="shared" si="0"/>
        <v>297693</v>
      </c>
      <c r="E7" s="10">
        <f t="shared" si="0"/>
        <v>273005</v>
      </c>
      <c r="F7" s="10">
        <f t="shared" si="0"/>
        <v>278612</v>
      </c>
      <c r="G7" s="10">
        <f t="shared" si="0"/>
        <v>154915</v>
      </c>
      <c r="H7" s="10">
        <f t="shared" si="0"/>
        <v>86982</v>
      </c>
      <c r="I7" s="10">
        <f t="shared" si="0"/>
        <v>122774</v>
      </c>
      <c r="J7" s="10">
        <f t="shared" si="0"/>
        <v>133282</v>
      </c>
      <c r="K7" s="10">
        <f t="shared" si="0"/>
        <v>229887</v>
      </c>
      <c r="L7" s="10">
        <f aca="true" t="shared" si="1" ref="L7:L13">SUM(B7:K7)</f>
        <v>1787611</v>
      </c>
      <c r="M7" s="11"/>
    </row>
    <row r="8" spans="1:13" ht="17.25" customHeight="1">
      <c r="A8" s="12" t="s">
        <v>18</v>
      </c>
      <c r="B8" s="13">
        <f>B9+B10</f>
        <v>5818</v>
      </c>
      <c r="C8" s="13">
        <f aca="true" t="shared" si="2" ref="C8:K8">C9+C10</f>
        <v>6206</v>
      </c>
      <c r="D8" s="13">
        <f t="shared" si="2"/>
        <v>17380</v>
      </c>
      <c r="E8" s="13">
        <f t="shared" si="2"/>
        <v>14031</v>
      </c>
      <c r="F8" s="13">
        <f t="shared" si="2"/>
        <v>12599</v>
      </c>
      <c r="G8" s="13">
        <f t="shared" si="2"/>
        <v>9691</v>
      </c>
      <c r="H8" s="13">
        <f t="shared" si="2"/>
        <v>4661</v>
      </c>
      <c r="I8" s="13">
        <f t="shared" si="2"/>
        <v>5344</v>
      </c>
      <c r="J8" s="13">
        <f t="shared" si="2"/>
        <v>8300</v>
      </c>
      <c r="K8" s="13">
        <f t="shared" si="2"/>
        <v>11996</v>
      </c>
      <c r="L8" s="13">
        <f t="shared" si="1"/>
        <v>96026</v>
      </c>
      <c r="M8"/>
    </row>
    <row r="9" spans="1:13" ht="17.25" customHeight="1">
      <c r="A9" s="14" t="s">
        <v>19</v>
      </c>
      <c r="B9" s="15">
        <v>5818</v>
      </c>
      <c r="C9" s="15">
        <v>6206</v>
      </c>
      <c r="D9" s="15">
        <v>17380</v>
      </c>
      <c r="E9" s="15">
        <v>14031</v>
      </c>
      <c r="F9" s="15">
        <v>12599</v>
      </c>
      <c r="G9" s="15">
        <v>9691</v>
      </c>
      <c r="H9" s="15">
        <v>4606</v>
      </c>
      <c r="I9" s="15">
        <v>5344</v>
      </c>
      <c r="J9" s="15">
        <v>8300</v>
      </c>
      <c r="K9" s="15">
        <v>11996</v>
      </c>
      <c r="L9" s="13">
        <f t="shared" si="1"/>
        <v>95971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55</v>
      </c>
      <c r="I10" s="15">
        <v>0</v>
      </c>
      <c r="J10" s="15">
        <v>0</v>
      </c>
      <c r="K10" s="15">
        <v>0</v>
      </c>
      <c r="L10" s="13">
        <f t="shared" si="1"/>
        <v>55</v>
      </c>
      <c r="M10"/>
    </row>
    <row r="11" spans="1:13" ht="17.25" customHeight="1">
      <c r="A11" s="12" t="s">
        <v>72</v>
      </c>
      <c r="B11" s="15">
        <v>88686</v>
      </c>
      <c r="C11" s="15">
        <v>109751</v>
      </c>
      <c r="D11" s="15">
        <v>280313</v>
      </c>
      <c r="E11" s="15">
        <v>258974</v>
      </c>
      <c r="F11" s="15">
        <v>266013</v>
      </c>
      <c r="G11" s="15">
        <v>145224</v>
      </c>
      <c r="H11" s="15">
        <v>82321</v>
      </c>
      <c r="I11" s="15">
        <v>117430</v>
      </c>
      <c r="J11" s="15">
        <v>124982</v>
      </c>
      <c r="K11" s="15">
        <v>217891</v>
      </c>
      <c r="L11" s="13">
        <f t="shared" si="1"/>
        <v>1691585</v>
      </c>
      <c r="M11" s="60"/>
    </row>
    <row r="12" spans="1:13" ht="17.25" customHeight="1">
      <c r="A12" s="14" t="s">
        <v>73</v>
      </c>
      <c r="B12" s="15">
        <v>9730</v>
      </c>
      <c r="C12" s="15">
        <v>7848</v>
      </c>
      <c r="D12" s="15">
        <v>23889</v>
      </c>
      <c r="E12" s="15">
        <v>25205</v>
      </c>
      <c r="F12" s="15">
        <v>22091</v>
      </c>
      <c r="G12" s="15">
        <v>12698</v>
      </c>
      <c r="H12" s="15">
        <v>6884</v>
      </c>
      <c r="I12" s="15">
        <v>6622</v>
      </c>
      <c r="J12" s="15">
        <v>8539</v>
      </c>
      <c r="K12" s="15">
        <v>13585</v>
      </c>
      <c r="L12" s="13">
        <f t="shared" si="1"/>
        <v>137091</v>
      </c>
      <c r="M12" s="60"/>
    </row>
    <row r="13" spans="1:13" ht="17.25" customHeight="1">
      <c r="A13" s="14" t="s">
        <v>74</v>
      </c>
      <c r="B13" s="15">
        <f>+B11-B12</f>
        <v>78956</v>
      </c>
      <c r="C13" s="15">
        <f aca="true" t="shared" si="3" ref="C13:K13">+C11-C12</f>
        <v>101903</v>
      </c>
      <c r="D13" s="15">
        <f t="shared" si="3"/>
        <v>256424</v>
      </c>
      <c r="E13" s="15">
        <f t="shared" si="3"/>
        <v>233769</v>
      </c>
      <c r="F13" s="15">
        <f t="shared" si="3"/>
        <v>243922</v>
      </c>
      <c r="G13" s="15">
        <f t="shared" si="3"/>
        <v>132526</v>
      </c>
      <c r="H13" s="15">
        <f t="shared" si="3"/>
        <v>75437</v>
      </c>
      <c r="I13" s="15">
        <f t="shared" si="3"/>
        <v>110808</v>
      </c>
      <c r="J13" s="15">
        <f t="shared" si="3"/>
        <v>116443</v>
      </c>
      <c r="K13" s="15">
        <f t="shared" si="3"/>
        <v>204306</v>
      </c>
      <c r="L13" s="13">
        <f t="shared" si="1"/>
        <v>1554494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1.195985748658952</v>
      </c>
      <c r="C18" s="22">
        <v>1.118385711245004</v>
      </c>
      <c r="D18" s="22">
        <v>1.126132813724483</v>
      </c>
      <c r="E18" s="22">
        <v>1.033465591883637</v>
      </c>
      <c r="F18" s="22">
        <v>1.1837335721957</v>
      </c>
      <c r="G18" s="22">
        <v>1.151900066033277</v>
      </c>
      <c r="H18" s="22">
        <v>1.016454100331876</v>
      </c>
      <c r="I18" s="22">
        <v>1.147995618463292</v>
      </c>
      <c r="J18" s="22">
        <v>1.20234463787531</v>
      </c>
      <c r="K18" s="22">
        <v>1.07340117536807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820434.3699999999</v>
      </c>
      <c r="C20" s="25">
        <f aca="true" t="shared" si="4" ref="C20:K20">SUM(C21:C28)</f>
        <v>546190.05</v>
      </c>
      <c r="D20" s="25">
        <f t="shared" si="4"/>
        <v>1693774.11</v>
      </c>
      <c r="E20" s="25">
        <f t="shared" si="4"/>
        <v>1435549.0999999999</v>
      </c>
      <c r="F20" s="25">
        <f t="shared" si="4"/>
        <v>1505426.3099999998</v>
      </c>
      <c r="G20" s="25">
        <f t="shared" si="4"/>
        <v>893479.7799999999</v>
      </c>
      <c r="H20" s="25">
        <f t="shared" si="4"/>
        <v>489331.31000000006</v>
      </c>
      <c r="I20" s="25">
        <f t="shared" si="4"/>
        <v>634427.78</v>
      </c>
      <c r="J20" s="25">
        <f t="shared" si="4"/>
        <v>781710.89</v>
      </c>
      <c r="K20" s="25">
        <f t="shared" si="4"/>
        <v>982070.46</v>
      </c>
      <c r="L20" s="25">
        <f>SUM(B20:K20)</f>
        <v>9782394.16</v>
      </c>
      <c r="M20"/>
    </row>
    <row r="21" spans="1:13" ht="17.25" customHeight="1">
      <c r="A21" s="26" t="s">
        <v>23</v>
      </c>
      <c r="B21" s="56">
        <f>ROUND((B15+B16)*B7,2)</f>
        <v>680769.01</v>
      </c>
      <c r="C21" s="56">
        <f aca="true" t="shared" si="5" ref="C21:K21">ROUND((C15+C16)*C7,2)</f>
        <v>475841.15</v>
      </c>
      <c r="D21" s="56">
        <f t="shared" si="5"/>
        <v>1453932.61</v>
      </c>
      <c r="E21" s="56">
        <f t="shared" si="5"/>
        <v>1350610.34</v>
      </c>
      <c r="F21" s="56">
        <f t="shared" si="5"/>
        <v>1217868.77</v>
      </c>
      <c r="G21" s="56">
        <f t="shared" si="5"/>
        <v>744583.46</v>
      </c>
      <c r="H21" s="56">
        <f t="shared" si="5"/>
        <v>460517.5</v>
      </c>
      <c r="I21" s="56">
        <f t="shared" si="5"/>
        <v>538928.75</v>
      </c>
      <c r="J21" s="56">
        <f t="shared" si="5"/>
        <v>630090.66</v>
      </c>
      <c r="K21" s="56">
        <f t="shared" si="5"/>
        <v>887478.76</v>
      </c>
      <c r="L21" s="33">
        <f aca="true" t="shared" si="6" ref="L21:L28">SUM(B21:K21)</f>
        <v>8440621.010000002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133421.02</v>
      </c>
      <c r="C22" s="33">
        <f t="shared" si="7"/>
        <v>56332.79</v>
      </c>
      <c r="D22" s="33">
        <f t="shared" si="7"/>
        <v>183388.61</v>
      </c>
      <c r="E22" s="33">
        <f t="shared" si="7"/>
        <v>45198.97</v>
      </c>
      <c r="F22" s="33">
        <f t="shared" si="7"/>
        <v>223763.38</v>
      </c>
      <c r="G22" s="33">
        <f t="shared" si="7"/>
        <v>113102.28</v>
      </c>
      <c r="H22" s="33">
        <f t="shared" si="7"/>
        <v>7577.4</v>
      </c>
      <c r="I22" s="33">
        <f t="shared" si="7"/>
        <v>79759.09</v>
      </c>
      <c r="J22" s="33">
        <f t="shared" si="7"/>
        <v>127495.47</v>
      </c>
      <c r="K22" s="33">
        <f t="shared" si="7"/>
        <v>65141.98</v>
      </c>
      <c r="L22" s="33">
        <f t="shared" si="6"/>
        <v>1035180.99</v>
      </c>
      <c r="M22"/>
    </row>
    <row r="23" spans="1:13" ht="17.25" customHeight="1">
      <c r="A23" s="27" t="s">
        <v>25</v>
      </c>
      <c r="B23" s="33">
        <v>3352.11</v>
      </c>
      <c r="C23" s="33">
        <v>11453.42</v>
      </c>
      <c r="D23" s="33">
        <v>50396.99</v>
      </c>
      <c r="E23" s="33">
        <v>34160.52</v>
      </c>
      <c r="F23" s="33">
        <v>59869.6</v>
      </c>
      <c r="G23" s="33">
        <v>34569.86</v>
      </c>
      <c r="H23" s="33">
        <v>18761.45</v>
      </c>
      <c r="I23" s="33">
        <v>13049.15</v>
      </c>
      <c r="J23" s="33">
        <v>19452.54</v>
      </c>
      <c r="K23" s="33">
        <v>24448.27</v>
      </c>
      <c r="L23" s="33">
        <f t="shared" si="6"/>
        <v>269513.91000000003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635.32</v>
      </c>
      <c r="C26" s="33">
        <v>422.65</v>
      </c>
      <c r="D26" s="33">
        <v>1313.72</v>
      </c>
      <c r="E26" s="33">
        <v>1111.82</v>
      </c>
      <c r="F26" s="33">
        <v>1165.66</v>
      </c>
      <c r="G26" s="33">
        <v>691.86</v>
      </c>
      <c r="H26" s="33">
        <v>379.58</v>
      </c>
      <c r="I26" s="33">
        <v>492.65</v>
      </c>
      <c r="J26" s="33">
        <v>605.71</v>
      </c>
      <c r="K26" s="33">
        <v>761.85</v>
      </c>
      <c r="L26" s="33">
        <f t="shared" si="6"/>
        <v>7580.82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-132187.59</v>
      </c>
      <c r="C31" s="33">
        <f t="shared" si="8"/>
        <v>-29656.61</v>
      </c>
      <c r="D31" s="33">
        <f t="shared" si="8"/>
        <v>-83777.12</v>
      </c>
      <c r="E31" s="33">
        <f t="shared" si="8"/>
        <v>-199621.40999999997</v>
      </c>
      <c r="F31" s="33">
        <f t="shared" si="8"/>
        <v>-61917.39</v>
      </c>
      <c r="G31" s="33">
        <f t="shared" si="8"/>
        <v>-46487.56</v>
      </c>
      <c r="H31" s="33">
        <f t="shared" si="8"/>
        <v>-28899.420000000002</v>
      </c>
      <c r="I31" s="33">
        <f t="shared" si="8"/>
        <v>911073.07</v>
      </c>
      <c r="J31" s="33">
        <f t="shared" si="8"/>
        <v>-39888.14</v>
      </c>
      <c r="K31" s="33">
        <f t="shared" si="8"/>
        <v>-57018.770000000004</v>
      </c>
      <c r="L31" s="33">
        <f aca="true" t="shared" si="9" ref="L31:L38">SUM(B31:K31)</f>
        <v>231619.05999999994</v>
      </c>
      <c r="M31"/>
    </row>
    <row r="32" spans="1:13" ht="18.75" customHeight="1">
      <c r="A32" s="27" t="s">
        <v>29</v>
      </c>
      <c r="B32" s="33">
        <f>B33+B34+B35+B36</f>
        <v>-25599.2</v>
      </c>
      <c r="C32" s="33">
        <f aca="true" t="shared" si="10" ref="C32:K32">C33+C34+C35+C36</f>
        <v>-27306.4</v>
      </c>
      <c r="D32" s="33">
        <f t="shared" si="10"/>
        <v>-76472</v>
      </c>
      <c r="E32" s="33">
        <f t="shared" si="10"/>
        <v>-61736.4</v>
      </c>
      <c r="F32" s="33">
        <f t="shared" si="10"/>
        <v>-55435.6</v>
      </c>
      <c r="G32" s="33">
        <f t="shared" si="10"/>
        <v>-42640.4</v>
      </c>
      <c r="H32" s="33">
        <f t="shared" si="10"/>
        <v>-20266.4</v>
      </c>
      <c r="I32" s="33">
        <f t="shared" si="10"/>
        <v>-58187.51</v>
      </c>
      <c r="J32" s="33">
        <f t="shared" si="10"/>
        <v>-36520</v>
      </c>
      <c r="K32" s="33">
        <f t="shared" si="10"/>
        <v>-52782.4</v>
      </c>
      <c r="L32" s="33">
        <f t="shared" si="9"/>
        <v>-456946.31000000006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-25599.2</v>
      </c>
      <c r="C33" s="33">
        <f t="shared" si="11"/>
        <v>-27306.4</v>
      </c>
      <c r="D33" s="33">
        <f t="shared" si="11"/>
        <v>-76472</v>
      </c>
      <c r="E33" s="33">
        <f t="shared" si="11"/>
        <v>-61736.4</v>
      </c>
      <c r="F33" s="33">
        <f t="shared" si="11"/>
        <v>-55435.6</v>
      </c>
      <c r="G33" s="33">
        <f t="shared" si="11"/>
        <v>-42640.4</v>
      </c>
      <c r="H33" s="33">
        <f t="shared" si="11"/>
        <v>-20266.4</v>
      </c>
      <c r="I33" s="33">
        <f t="shared" si="11"/>
        <v>-23513.6</v>
      </c>
      <c r="J33" s="33">
        <f t="shared" si="11"/>
        <v>-36520</v>
      </c>
      <c r="K33" s="33">
        <f t="shared" si="11"/>
        <v>-52782.4</v>
      </c>
      <c r="L33" s="33">
        <f t="shared" si="9"/>
        <v>-422272.4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-34673.91</v>
      </c>
      <c r="J36" s="17">
        <v>0</v>
      </c>
      <c r="K36" s="17">
        <v>0</v>
      </c>
      <c r="L36" s="33">
        <f t="shared" si="9"/>
        <v>-34673.91</v>
      </c>
      <c r="M36"/>
    </row>
    <row r="37" spans="1:13" s="36" customFormat="1" ht="18.75" customHeight="1">
      <c r="A37" s="27" t="s">
        <v>33</v>
      </c>
      <c r="B37" s="38">
        <f>SUM(B38:B49)</f>
        <v>-106588.39</v>
      </c>
      <c r="C37" s="38">
        <f aca="true" t="shared" si="12" ref="C37:K37">SUM(C38:C49)</f>
        <v>-2350.21</v>
      </c>
      <c r="D37" s="38">
        <f t="shared" si="12"/>
        <v>-7305.12</v>
      </c>
      <c r="E37" s="38">
        <f t="shared" si="12"/>
        <v>-137885.00999999998</v>
      </c>
      <c r="F37" s="38">
        <f t="shared" si="12"/>
        <v>-6481.79</v>
      </c>
      <c r="G37" s="38">
        <f t="shared" si="12"/>
        <v>-3847.16</v>
      </c>
      <c r="H37" s="38">
        <f t="shared" si="12"/>
        <v>-8633.02</v>
      </c>
      <c r="I37" s="38">
        <f t="shared" si="12"/>
        <v>969260.58</v>
      </c>
      <c r="J37" s="38">
        <f t="shared" si="12"/>
        <v>-3368.14</v>
      </c>
      <c r="K37" s="38">
        <f t="shared" si="12"/>
        <v>-4236.37</v>
      </c>
      <c r="L37" s="33">
        <f t="shared" si="9"/>
        <v>688565.3699999999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954000</v>
      </c>
      <c r="F46" s="17">
        <v>0</v>
      </c>
      <c r="G46" s="17">
        <v>0</v>
      </c>
      <c r="H46" s="17">
        <v>0</v>
      </c>
      <c r="I46" s="17">
        <v>1507500</v>
      </c>
      <c r="J46" s="17">
        <v>0</v>
      </c>
      <c r="K46" s="17">
        <v>0</v>
      </c>
      <c r="L46" s="17">
        <f>SUM(B46:K46)</f>
        <v>2461500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71</v>
      </c>
      <c r="B48" s="17">
        <v>-3532.8</v>
      </c>
      <c r="C48" s="17">
        <v>-2350.21</v>
      </c>
      <c r="D48" s="17">
        <v>-7305.12</v>
      </c>
      <c r="E48" s="17">
        <v>-6182.4</v>
      </c>
      <c r="F48" s="17">
        <v>-6481.79</v>
      </c>
      <c r="G48" s="17">
        <v>-3847.16</v>
      </c>
      <c r="H48" s="17">
        <v>-2110.7</v>
      </c>
      <c r="I48" s="17">
        <v>-2739.42</v>
      </c>
      <c r="J48" s="17">
        <v>-3368.14</v>
      </c>
      <c r="K48" s="17">
        <v>-4236.37</v>
      </c>
      <c r="L48" s="30">
        <f t="shared" si="13"/>
        <v>-42154.11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-84471</v>
      </c>
      <c r="C52" s="33">
        <v>-36966.43</v>
      </c>
      <c r="D52" s="33">
        <v>-135921.24</v>
      </c>
      <c r="E52" s="33">
        <v>-132535.45</v>
      </c>
      <c r="F52" s="33">
        <v>-119364.3</v>
      </c>
      <c r="G52" s="33">
        <v>-73235.72</v>
      </c>
      <c r="H52" s="33">
        <v>-38727.32</v>
      </c>
      <c r="I52" s="33">
        <v>-34218.52</v>
      </c>
      <c r="J52" s="33">
        <v>-50082.09</v>
      </c>
      <c r="K52" s="33">
        <v>-58035.12</v>
      </c>
      <c r="L52" s="33">
        <f t="shared" si="14"/>
        <v>-763557.19</v>
      </c>
      <c r="M52" s="57"/>
    </row>
    <row r="53" spans="1:13" ht="18.75" customHeight="1">
      <c r="A53" s="37" t="s">
        <v>81</v>
      </c>
      <c r="B53" s="33">
        <v>84471</v>
      </c>
      <c r="C53" s="33">
        <v>36966.43</v>
      </c>
      <c r="D53" s="33">
        <v>135921.24</v>
      </c>
      <c r="E53" s="33">
        <v>132535.45</v>
      </c>
      <c r="F53" s="33">
        <v>119364.3</v>
      </c>
      <c r="G53" s="33">
        <v>73235.72</v>
      </c>
      <c r="H53" s="33">
        <v>38727.32</v>
      </c>
      <c r="I53" s="33">
        <v>34218.52</v>
      </c>
      <c r="J53" s="33">
        <v>50082.09</v>
      </c>
      <c r="K53" s="33">
        <v>58035.12</v>
      </c>
      <c r="L53" s="33">
        <f t="shared" si="14"/>
        <v>763557.19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688246.7799999999</v>
      </c>
      <c r="C55" s="41">
        <f t="shared" si="16"/>
        <v>516533.44000000006</v>
      </c>
      <c r="D55" s="41">
        <f t="shared" si="16"/>
        <v>1609996.9900000002</v>
      </c>
      <c r="E55" s="41">
        <f t="shared" si="16"/>
        <v>1235927.69</v>
      </c>
      <c r="F55" s="41">
        <f t="shared" si="16"/>
        <v>1443508.92</v>
      </c>
      <c r="G55" s="41">
        <f t="shared" si="16"/>
        <v>846992.22</v>
      </c>
      <c r="H55" s="41">
        <f t="shared" si="16"/>
        <v>460431.8900000001</v>
      </c>
      <c r="I55" s="41">
        <f t="shared" si="16"/>
        <v>1545500.85</v>
      </c>
      <c r="J55" s="41">
        <f t="shared" si="16"/>
        <v>741822.75</v>
      </c>
      <c r="K55" s="41">
        <f t="shared" si="16"/>
        <v>925051.69</v>
      </c>
      <c r="L55" s="42">
        <f t="shared" si="14"/>
        <v>10014013.219999999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688246.79</v>
      </c>
      <c r="C61" s="41">
        <f aca="true" t="shared" si="18" ref="C61:J61">SUM(C62:C73)</f>
        <v>516533.45000000007</v>
      </c>
      <c r="D61" s="41">
        <f t="shared" si="18"/>
        <v>1609996.991029485</v>
      </c>
      <c r="E61" s="41">
        <f t="shared" si="18"/>
        <v>1235927.694319299</v>
      </c>
      <c r="F61" s="41">
        <f t="shared" si="18"/>
        <v>1443508.9194611327</v>
      </c>
      <c r="G61" s="41">
        <f t="shared" si="18"/>
        <v>846992.2167165078</v>
      </c>
      <c r="H61" s="41">
        <f t="shared" si="18"/>
        <v>460431.8911349053</v>
      </c>
      <c r="I61" s="41">
        <f>SUM(I62:I78)</f>
        <v>1545500.8584831893</v>
      </c>
      <c r="J61" s="41">
        <f t="shared" si="18"/>
        <v>741822.746378863</v>
      </c>
      <c r="K61" s="41">
        <f>SUM(K62:K75)</f>
        <v>925051.7</v>
      </c>
      <c r="L61" s="46">
        <f>SUM(B61:K61)</f>
        <v>10014013.257523382</v>
      </c>
      <c r="M61" s="40"/>
    </row>
    <row r="62" spans="1:13" ht="18.75" customHeight="1">
      <c r="A62" s="47" t="s">
        <v>47</v>
      </c>
      <c r="B62" s="48">
        <v>688246.79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688246.79</v>
      </c>
      <c r="M62"/>
    </row>
    <row r="63" spans="1:13" ht="18.75" customHeight="1">
      <c r="A63" s="47" t="s">
        <v>56</v>
      </c>
      <c r="B63" s="17">
        <v>0</v>
      </c>
      <c r="C63" s="48">
        <v>451656.85000000003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451656.85000000003</v>
      </c>
      <c r="M63"/>
    </row>
    <row r="64" spans="1:13" ht="18.75" customHeight="1">
      <c r="A64" s="47" t="s">
        <v>57</v>
      </c>
      <c r="B64" s="17">
        <v>0</v>
      </c>
      <c r="C64" s="48">
        <v>64876.600000000006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64876.600000000006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1609996.991029485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1609996.991029485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1235927.694319299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1235927.694319299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1443508.9194611327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1443508.9194611327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846992.2167165078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846992.2167165078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460431.8911349053</v>
      </c>
      <c r="I69" s="17">
        <v>0</v>
      </c>
      <c r="J69" s="17">
        <v>0</v>
      </c>
      <c r="K69" s="17">
        <v>0</v>
      </c>
      <c r="L69" s="46">
        <f t="shared" si="19"/>
        <v>460431.8911349053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1545500.8584831893</v>
      </c>
      <c r="J70" s="17">
        <v>0</v>
      </c>
      <c r="K70" s="17">
        <v>0</v>
      </c>
      <c r="L70" s="46">
        <f t="shared" si="19"/>
        <v>1545500.8584831893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741822.746378863</v>
      </c>
      <c r="K71" s="17">
        <v>0</v>
      </c>
      <c r="L71" s="46">
        <f t="shared" si="19"/>
        <v>741822.746378863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534494.87</v>
      </c>
      <c r="L72" s="46">
        <f t="shared" si="19"/>
        <v>534494.87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390556.83</v>
      </c>
      <c r="L73" s="46">
        <f t="shared" si="19"/>
        <v>390556.83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2023-01-16T20:41:24Z</dcterms:modified>
  <cp:category/>
  <cp:version/>
  <cp:contentType/>
  <cp:contentStatus/>
</cp:coreProperties>
</file>