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<sst xmlns="http://schemas.openxmlformats.org/spreadsheetml/2006/main" count="76" uniqueCount="75">
  <si>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</si>
  <si>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</si>
  <si>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</si>
  <si>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</si>
  <si>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</si>
  <si>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</si>
  <si>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</si>
  <si>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</si>
  <si>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</si>
  <si>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</si>
  <si>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</si>
  <si>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</si>
  <si>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</si>
  <si>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</si>
  <si>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</si>
  <si>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</si>
  <si>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</si>
  <si>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</si>
  <si>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</si>
  <si>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</si>
  <si>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</si>
  <si>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</si>
  <si>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</si>
  <si>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</si>
  <si>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</si>
  <si>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</si>
  <si>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</si>
  <si>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</si>
  <si>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</si>
  <si>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</si>
  <si>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</si>
  <si>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</si>
  <si>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</si>
  <si>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</si>
  <si>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</si>
  <si>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</si>
  <si>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</si>
  <si>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</si>
  <si>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</si>
  <si>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</si>
  <si>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</si>
  <si>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</si>
  <si>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</si>
  <si>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</si>
  <si>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</si>
  <si>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</si>
  <si>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</si>
  <si>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</si>
  <si>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</si>
  <si>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</si>
  <si>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</si>
  <si>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</si>
  <si>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</si>
  <si>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</si>
  <si>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</si>
  <si>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</si>
  <si>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</si>
  <si>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</si>
  <si>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</si>
  <si>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</si>
  <si>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</si>
  <si>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</si>
  <si>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</si>
  <si>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</si>
  <si>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</si>
  <si>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</si>
  <si>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</si>
  <si>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30/03/22 - VENCIMENTO 06/04/22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</si>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</sst>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9" t="s">
        <v>49</v>
      </c>
      <c r="B4" s="60" t="s">
        <v>48</v>
      </c>
      <c r="C4" s="61"/>
      <c r="D4" s="61"/>
      <c r="E4" s="61"/>
      <c r="F4" s="61"/>
      <c r="G4" s="61"/>
      <c r="H4" s="61"/>
      <c r="I4" s="61"/>
      <c r="J4" s="61"/>
      <c r="K4" s="59" t="s">
        <v>47</v>
      </c>
    </row>
    <row r="5" spans="1:11" ht="43.5" customHeight="1">
      <c r="A5" s="59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9"/>
    </row>
    <row r="6" spans="1:11" ht="18.75" customHeight="1">
      <c r="A6" s="59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9"/>
    </row>
    <row r="7" spans="1:14" ht="16.5" customHeight="1">
      <c r="A7" s="13" t="s">
        <v>35</v>
      </c>
      <c r="B7" s="46">
        <f aca="true" t="shared" si="0" ref="B7:K7">B8+B11</f>
        <v>334551</v>
      </c>
      <c r="C7" s="46">
        <f t="shared" si="0"/>
        <v>277660</v>
      </c>
      <c r="D7" s="46">
        <f t="shared" si="0"/>
        <v>345862</v>
      </c>
      <c r="E7" s="46">
        <f t="shared" si="0"/>
        <v>187700</v>
      </c>
      <c r="F7" s="46">
        <f t="shared" si="0"/>
        <v>225653</v>
      </c>
      <c r="G7" s="46">
        <f t="shared" si="0"/>
        <v>225310</v>
      </c>
      <c r="H7" s="46">
        <f t="shared" si="0"/>
        <v>270896</v>
      </c>
      <c r="I7" s="46">
        <f t="shared" si="0"/>
        <v>379221</v>
      </c>
      <c r="J7" s="46">
        <f t="shared" si="0"/>
        <v>118798</v>
      </c>
      <c r="K7" s="46">
        <f t="shared" si="0"/>
        <v>2365651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20759</v>
      </c>
      <c r="C8" s="44">
        <f t="shared" si="1"/>
        <v>21158</v>
      </c>
      <c r="D8" s="44">
        <f t="shared" si="1"/>
        <v>20710</v>
      </c>
      <c r="E8" s="44">
        <f t="shared" si="1"/>
        <v>13623</v>
      </c>
      <c r="F8" s="44">
        <f t="shared" si="1"/>
        <v>14851</v>
      </c>
      <c r="G8" s="44">
        <f t="shared" si="1"/>
        <v>7938</v>
      </c>
      <c r="H8" s="44">
        <f t="shared" si="1"/>
        <v>7359</v>
      </c>
      <c r="I8" s="44">
        <f t="shared" si="1"/>
        <v>21913</v>
      </c>
      <c r="J8" s="44">
        <f t="shared" si="1"/>
        <v>4486</v>
      </c>
      <c r="K8" s="37">
        <f>SUM(B8:J8)</f>
        <v>132797</v>
      </c>
      <c r="L8"/>
      <c r="M8"/>
      <c r="N8"/>
    </row>
    <row r="9" spans="1:14" ht="16.5" customHeight="1">
      <c r="A9" s="22" t="s">
        <v>33</v>
      </c>
      <c r="B9" s="44">
        <v>20718</v>
      </c>
      <c r="C9" s="44">
        <v>21148</v>
      </c>
      <c r="D9" s="44">
        <v>20705</v>
      </c>
      <c r="E9" s="44">
        <v>13534</v>
      </c>
      <c r="F9" s="44">
        <v>14835</v>
      </c>
      <c r="G9" s="44">
        <v>7935</v>
      </c>
      <c r="H9" s="44">
        <v>7359</v>
      </c>
      <c r="I9" s="44">
        <v>21786</v>
      </c>
      <c r="J9" s="44">
        <v>4486</v>
      </c>
      <c r="K9" s="37">
        <f>SUM(B9:J9)</f>
        <v>132506</v>
      </c>
      <c r="L9"/>
      <c r="M9"/>
      <c r="N9"/>
    </row>
    <row r="10" spans="1:14" ht="16.5" customHeight="1">
      <c r="A10" s="22" t="s">
        <v>32</v>
      </c>
      <c r="B10" s="44">
        <v>41</v>
      </c>
      <c r="C10" s="44">
        <v>10</v>
      </c>
      <c r="D10" s="44">
        <v>5</v>
      </c>
      <c r="E10" s="44">
        <v>89</v>
      </c>
      <c r="F10" s="44">
        <v>16</v>
      </c>
      <c r="G10" s="44">
        <v>3</v>
      </c>
      <c r="H10" s="44">
        <v>0</v>
      </c>
      <c r="I10" s="44">
        <v>127</v>
      </c>
      <c r="J10" s="44">
        <v>0</v>
      </c>
      <c r="K10" s="37">
        <f>SUM(B10:J10)</f>
        <v>291</v>
      </c>
      <c r="L10"/>
      <c r="M10"/>
      <c r="N10"/>
    </row>
    <row r="11" spans="1:14" ht="16.5" customHeight="1">
      <c r="A11" s="43" t="s">
        <v>31</v>
      </c>
      <c r="B11" s="42">
        <v>313792</v>
      </c>
      <c r="C11" s="42">
        <v>256502</v>
      </c>
      <c r="D11" s="42">
        <v>325152</v>
      </c>
      <c r="E11" s="42">
        <v>174077</v>
      </c>
      <c r="F11" s="42">
        <v>210802</v>
      </c>
      <c r="G11" s="42">
        <v>217372</v>
      </c>
      <c r="H11" s="42">
        <v>263537</v>
      </c>
      <c r="I11" s="42">
        <v>357308</v>
      </c>
      <c r="J11" s="42">
        <v>114312</v>
      </c>
      <c r="K11" s="37">
        <f>SUM(B11:J11)</f>
        <v>2232854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0.2003</v>
      </c>
      <c r="C14" s="41">
        <v>0.22</v>
      </c>
      <c r="D14" s="41">
        <v>0.2439</v>
      </c>
      <c r="E14" s="41">
        <v>0.212</v>
      </c>
      <c r="F14" s="41">
        <v>0.2244</v>
      </c>
      <c r="G14" s="41">
        <v>0.2267</v>
      </c>
      <c r="H14" s="41">
        <v>0.1805</v>
      </c>
      <c r="I14" s="41">
        <v>0.1823</v>
      </c>
      <c r="J14" s="41">
        <v>0.2063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1.142702049768108</v>
      </c>
      <c r="C16" s="38">
        <v>1.182414267688896</v>
      </c>
      <c r="D16" s="38">
        <v>1.057476422327656</v>
      </c>
      <c r="E16" s="38">
        <v>1.383195900120624</v>
      </c>
      <c r="F16" s="38">
        <v>1.07987940237227</v>
      </c>
      <c r="G16" s="38">
        <v>1.181364136328446</v>
      </c>
      <c r="H16" s="38">
        <v>1.120172731702463</v>
      </c>
      <c r="I16" s="38">
        <v>1.097783486600759</v>
      </c>
      <c r="J16" s="38">
        <v>1.088005419267034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1521319.3100000003</v>
      </c>
      <c r="C18" s="35">
        <f aca="true" t="shared" si="2" ref="C18:J18">SUM(C19:C26)</f>
        <v>1438907.0500000003</v>
      </c>
      <c r="D18" s="35">
        <f t="shared" si="2"/>
        <v>1758755.4099999997</v>
      </c>
      <c r="E18" s="35">
        <f t="shared" si="2"/>
        <v>1094678.7099999997</v>
      </c>
      <c r="F18" s="35">
        <f t="shared" si="2"/>
        <v>1088089.61</v>
      </c>
      <c r="G18" s="35">
        <f t="shared" si="2"/>
        <v>1193119.14</v>
      </c>
      <c r="H18" s="35">
        <f t="shared" si="2"/>
        <v>1093670.2999999998</v>
      </c>
      <c r="I18" s="35">
        <f t="shared" si="2"/>
        <v>1526451</v>
      </c>
      <c r="J18" s="35">
        <f t="shared" si="2"/>
        <v>526297.65</v>
      </c>
      <c r="K18" s="35">
        <f>SUM(B18:J18)</f>
        <v>11241288.18</v>
      </c>
      <c r="L18"/>
      <c r="M18"/>
      <c r="N18"/>
    </row>
    <row r="19" spans="1:14" ht="16.5" customHeight="1">
      <c r="A19" s="18" t="s">
        <v>71</v>
      </c>
      <c r="B19" s="55">
        <f>ROUND((B13+B14)*B7,2)</f>
        <v>1296050.57</v>
      </c>
      <c r="C19" s="55">
        <f aca="true" t="shared" si="3" ref="C19:J19">ROUND((C13+C14)*C7,2)</f>
        <v>1181693.19</v>
      </c>
      <c r="D19" s="55">
        <f t="shared" si="3"/>
        <v>1631742.33</v>
      </c>
      <c r="E19" s="55">
        <f t="shared" si="3"/>
        <v>769926.63</v>
      </c>
      <c r="F19" s="55">
        <f t="shared" si="3"/>
        <v>979537.11</v>
      </c>
      <c r="G19" s="55">
        <f t="shared" si="3"/>
        <v>987961.82</v>
      </c>
      <c r="H19" s="55">
        <f t="shared" si="3"/>
        <v>945779.2</v>
      </c>
      <c r="I19" s="55">
        <f t="shared" si="3"/>
        <v>1337398.7</v>
      </c>
      <c r="J19" s="55">
        <f t="shared" si="3"/>
        <v>474063.42</v>
      </c>
      <c r="K19" s="30">
        <f>SUM(B19:J19)</f>
        <v>9604152.97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184949.07</v>
      </c>
      <c r="C20" s="30">
        <f t="shared" si="4"/>
        <v>215557.7</v>
      </c>
      <c r="D20" s="30">
        <f t="shared" si="4"/>
        <v>93786.71</v>
      </c>
      <c r="E20" s="30">
        <f t="shared" si="4"/>
        <v>295032.73</v>
      </c>
      <c r="F20" s="30">
        <f t="shared" si="4"/>
        <v>78244.84</v>
      </c>
      <c r="G20" s="30">
        <f t="shared" si="4"/>
        <v>179180.84</v>
      </c>
      <c r="H20" s="30">
        <f t="shared" si="4"/>
        <v>113656.87</v>
      </c>
      <c r="I20" s="30">
        <f t="shared" si="4"/>
        <v>130775.51</v>
      </c>
      <c r="J20" s="30">
        <f t="shared" si="4"/>
        <v>41720.15</v>
      </c>
      <c r="K20" s="30">
        <f aca="true" t="shared" si="5" ref="K20:K26">SUM(B20:J20)</f>
        <v>1332904.4199999997</v>
      </c>
      <c r="L20"/>
      <c r="M20"/>
      <c r="N20"/>
    </row>
    <row r="21" spans="1:14" ht="16.5" customHeight="1">
      <c r="A21" s="18" t="s">
        <v>27</v>
      </c>
      <c r="B21" s="30">
        <v>36594.37</v>
      </c>
      <c r="C21" s="30">
        <v>36613.12</v>
      </c>
      <c r="D21" s="30">
        <v>39546.44</v>
      </c>
      <c r="E21" s="30">
        <v>25247.18</v>
      </c>
      <c r="F21" s="30">
        <v>27270.05</v>
      </c>
      <c r="G21" s="30">
        <v>22783.23</v>
      </c>
      <c r="H21" s="30">
        <v>29637.99</v>
      </c>
      <c r="I21" s="30">
        <v>53018.91</v>
      </c>
      <c r="J21" s="30">
        <v>13672.55</v>
      </c>
      <c r="K21" s="30">
        <f t="shared" si="5"/>
        <v>284383.84</v>
      </c>
      <c r="L21"/>
      <c r="M21"/>
      <c r="N21"/>
    </row>
    <row r="22" spans="1:14" ht="16.5" customHeight="1">
      <c r="A22" s="18" t="s">
        <v>26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-13266.49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-18680.9</v>
      </c>
      <c r="L23"/>
      <c r="M23"/>
      <c r="N23"/>
    </row>
    <row r="24" spans="1:14" ht="16.5" customHeight="1">
      <c r="A24" s="56" t="s">
        <v>72</v>
      </c>
      <c r="B24" s="30">
        <v>1183.52</v>
      </c>
      <c r="C24" s="30">
        <v>1120.86</v>
      </c>
      <c r="D24" s="30">
        <v>1369.17</v>
      </c>
      <c r="E24" s="30">
        <v>851.67</v>
      </c>
      <c r="F24" s="30">
        <v>847.03</v>
      </c>
      <c r="G24" s="30">
        <v>928.25</v>
      </c>
      <c r="H24" s="30">
        <v>851.67</v>
      </c>
      <c r="I24" s="30">
        <v>1188.16</v>
      </c>
      <c r="J24" s="30">
        <v>410.75</v>
      </c>
      <c r="K24" s="30">
        <f t="shared" si="5"/>
        <v>8751.08</v>
      </c>
      <c r="L24"/>
      <c r="M24"/>
      <c r="N24"/>
    </row>
    <row r="25" spans="1:14" ht="16.5" customHeight="1">
      <c r="A25" s="56" t="s">
        <v>73</v>
      </c>
      <c r="B25" s="30">
        <v>763.28</v>
      </c>
      <c r="C25" s="30">
        <v>712.56</v>
      </c>
      <c r="D25" s="30">
        <v>844.92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5622.5</v>
      </c>
      <c r="L25"/>
      <c r="M25"/>
      <c r="N25"/>
    </row>
    <row r="26" spans="1:14" ht="16.5" customHeight="1">
      <c r="A26" s="56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24</v>
      </c>
      <c r="B29" s="30">
        <f aca="true" t="shared" si="6" ref="B29:J29">+B30+B35+B47</f>
        <v>-170230.47</v>
      </c>
      <c r="C29" s="30">
        <f t="shared" si="6"/>
        <v>-108370.41</v>
      </c>
      <c r="D29" s="30">
        <f t="shared" si="6"/>
        <v>-146024.19</v>
      </c>
      <c r="E29" s="30">
        <f t="shared" si="6"/>
        <v>-158354.18</v>
      </c>
      <c r="F29" s="30">
        <f t="shared" si="6"/>
        <v>-69984.02</v>
      </c>
      <c r="G29" s="30">
        <f t="shared" si="6"/>
        <v>-141219.66</v>
      </c>
      <c r="H29" s="30">
        <f t="shared" si="6"/>
        <v>-60343.08</v>
      </c>
      <c r="I29" s="30">
        <f t="shared" si="6"/>
        <v>-138713.47</v>
      </c>
      <c r="J29" s="30">
        <f t="shared" si="6"/>
        <v>-38976.93000000001</v>
      </c>
      <c r="K29" s="30">
        <f aca="true" t="shared" si="7" ref="K29:K37">SUM(B29:J29)</f>
        <v>-1032216.41</v>
      </c>
      <c r="L29"/>
      <c r="M29"/>
      <c r="N29"/>
    </row>
    <row r="30" spans="1:14" ht="16.5" customHeight="1">
      <c r="A30" s="18" t="s">
        <v>23</v>
      </c>
      <c r="B30" s="30">
        <f aca="true" t="shared" si="8" ref="B30:J30">B31+B32+B33+B34</f>
        <v>-163649.34</v>
      </c>
      <c r="C30" s="30">
        <f t="shared" si="8"/>
        <v>-102137.7</v>
      </c>
      <c r="D30" s="30">
        <f t="shared" si="8"/>
        <v>-118473.23000000001</v>
      </c>
      <c r="E30" s="30">
        <f t="shared" si="8"/>
        <v>-153618.35</v>
      </c>
      <c r="F30" s="30">
        <f t="shared" si="8"/>
        <v>-65274</v>
      </c>
      <c r="G30" s="30">
        <f t="shared" si="8"/>
        <v>-136057.99</v>
      </c>
      <c r="H30" s="30">
        <f t="shared" si="8"/>
        <v>-55607.25</v>
      </c>
      <c r="I30" s="30">
        <f t="shared" si="8"/>
        <v>-132106.54</v>
      </c>
      <c r="J30" s="30">
        <f t="shared" si="8"/>
        <v>-30921.090000000004</v>
      </c>
      <c r="K30" s="30">
        <f t="shared" si="7"/>
        <v>-957845.49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-91159.2</v>
      </c>
      <c r="C31" s="30">
        <f aca="true" t="shared" si="9" ref="C31:J31">-ROUND((C9)*$E$3,2)</f>
        <v>-93051.2</v>
      </c>
      <c r="D31" s="30">
        <f t="shared" si="9"/>
        <v>-91102</v>
      </c>
      <c r="E31" s="30">
        <f t="shared" si="9"/>
        <v>-59549.6</v>
      </c>
      <c r="F31" s="30">
        <f t="shared" si="9"/>
        <v>-65274</v>
      </c>
      <c r="G31" s="30">
        <f t="shared" si="9"/>
        <v>-34914</v>
      </c>
      <c r="H31" s="30">
        <f t="shared" si="9"/>
        <v>-32379.6</v>
      </c>
      <c r="I31" s="30">
        <f t="shared" si="9"/>
        <v>-95858.4</v>
      </c>
      <c r="J31" s="30">
        <f t="shared" si="9"/>
        <v>-19738.4</v>
      </c>
      <c r="K31" s="30">
        <f t="shared" si="7"/>
        <v>-583026.4</v>
      </c>
      <c r="L31" s="28"/>
      <c r="M31"/>
      <c r="N31"/>
    </row>
    <row r="32" spans="1:14" ht="16.5" customHeight="1">
      <c r="A32" s="25" t="s">
        <v>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21</v>
      </c>
      <c r="B33" s="30">
        <v>-1201.2</v>
      </c>
      <c r="C33" s="30">
        <v>-492.8</v>
      </c>
      <c r="D33" s="30">
        <v>-492.8</v>
      </c>
      <c r="E33" s="30">
        <v>-462</v>
      </c>
      <c r="F33" s="26">
        <v>0</v>
      </c>
      <c r="G33" s="30">
        <v>-184.8</v>
      </c>
      <c r="H33" s="30">
        <v>-16.55</v>
      </c>
      <c r="I33" s="30">
        <v>-25.82</v>
      </c>
      <c r="J33" s="30">
        <v>-7.97</v>
      </c>
      <c r="K33" s="30">
        <f t="shared" si="7"/>
        <v>-2883.9400000000005</v>
      </c>
      <c r="L33"/>
      <c r="M33"/>
      <c r="N33"/>
    </row>
    <row r="34" spans="1:14" ht="16.5" customHeight="1">
      <c r="A34" s="25" t="s">
        <v>20</v>
      </c>
      <c r="B34" s="30">
        <v>-71288.94</v>
      </c>
      <c r="C34" s="30">
        <v>-8593.7</v>
      </c>
      <c r="D34" s="30">
        <v>-26878.43</v>
      </c>
      <c r="E34" s="30">
        <v>-93606.75</v>
      </c>
      <c r="F34" s="26">
        <v>0</v>
      </c>
      <c r="G34" s="30">
        <v>-100959.19</v>
      </c>
      <c r="H34" s="30">
        <v>-23211.1</v>
      </c>
      <c r="I34" s="30">
        <v>-36222.32</v>
      </c>
      <c r="J34" s="30">
        <v>-11174.72</v>
      </c>
      <c r="K34" s="30">
        <f t="shared" si="7"/>
        <v>-371935.14999999997</v>
      </c>
      <c r="L34"/>
      <c r="M34"/>
      <c r="N34"/>
    </row>
    <row r="35" spans="1:14" s="23" customFormat="1" ht="16.5" customHeight="1">
      <c r="A35" s="18" t="s">
        <v>19</v>
      </c>
      <c r="B35" s="27">
        <f aca="true" t="shared" si="10" ref="B35:J35">SUM(B36:B45)</f>
        <v>-6581.13</v>
      </c>
      <c r="C35" s="27">
        <f t="shared" si="10"/>
        <v>-6232.71</v>
      </c>
      <c r="D35" s="27">
        <f t="shared" si="10"/>
        <v>-27550.96</v>
      </c>
      <c r="E35" s="27">
        <f t="shared" si="10"/>
        <v>-4735.83</v>
      </c>
      <c r="F35" s="27">
        <f t="shared" si="10"/>
        <v>-4710.02</v>
      </c>
      <c r="G35" s="27">
        <f t="shared" si="10"/>
        <v>-5161.67</v>
      </c>
      <c r="H35" s="27">
        <f t="shared" si="10"/>
        <v>-4735.83</v>
      </c>
      <c r="I35" s="27">
        <f t="shared" si="10"/>
        <v>-6606.93</v>
      </c>
      <c r="J35" s="27">
        <f t="shared" si="10"/>
        <v>-8055.84</v>
      </c>
      <c r="K35" s="30">
        <f t="shared" si="7"/>
        <v>-74370.92000000001</v>
      </c>
      <c r="L35"/>
      <c r="M35"/>
      <c r="N35"/>
    </row>
    <row r="36" spans="1:14" ht="16.5" customHeight="1">
      <c r="A36" s="25" t="s">
        <v>18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11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3006000</v>
      </c>
      <c r="L43" s="24"/>
      <c r="M43"/>
      <c r="N43"/>
    </row>
    <row r="44" spans="1:14" s="23" customFormat="1" ht="16.5" customHeight="1">
      <c r="A44" s="25" t="s">
        <v>10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68</v>
      </c>
      <c r="B45" s="17">
        <v>-6581.13</v>
      </c>
      <c r="C45" s="17">
        <v>-6232.71</v>
      </c>
      <c r="D45" s="17">
        <v>-7613.46</v>
      </c>
      <c r="E45" s="17">
        <v>-4735.83</v>
      </c>
      <c r="F45" s="17">
        <v>-4710.02</v>
      </c>
      <c r="G45" s="17">
        <v>-5161.67</v>
      </c>
      <c r="H45" s="17">
        <v>-4735.83</v>
      </c>
      <c r="I45" s="17">
        <v>-6606.93</v>
      </c>
      <c r="J45" s="17">
        <v>-2284.04</v>
      </c>
      <c r="K45" s="17">
        <f>SUM(B45:J45)</f>
        <v>-48661.62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1351088.8400000003</v>
      </c>
      <c r="C49" s="27">
        <f t="shared" si="11"/>
        <v>1330536.6400000004</v>
      </c>
      <c r="D49" s="27">
        <f t="shared" si="11"/>
        <v>1612731.2199999997</v>
      </c>
      <c r="E49" s="27">
        <f t="shared" si="11"/>
        <v>936324.5299999998</v>
      </c>
      <c r="F49" s="27">
        <f t="shared" si="11"/>
        <v>1018105.5900000001</v>
      </c>
      <c r="G49" s="27">
        <f t="shared" si="11"/>
        <v>1051899.48</v>
      </c>
      <c r="H49" s="27">
        <f t="shared" si="11"/>
        <v>1033327.2199999999</v>
      </c>
      <c r="I49" s="27">
        <f t="shared" si="11"/>
        <v>1387737.53</v>
      </c>
      <c r="J49" s="27">
        <f t="shared" si="11"/>
        <v>487320.72000000003</v>
      </c>
      <c r="K49" s="20">
        <f>SUM(B49:J49)</f>
        <v>10209071.770000001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1351088.85</v>
      </c>
      <c r="C55" s="10">
        <f t="shared" si="13"/>
        <v>1330536.64</v>
      </c>
      <c r="D55" s="10">
        <f t="shared" si="13"/>
        <v>1612731.22</v>
      </c>
      <c r="E55" s="10">
        <f t="shared" si="13"/>
        <v>936324.52</v>
      </c>
      <c r="F55" s="10">
        <f t="shared" si="13"/>
        <v>1018105.59</v>
      </c>
      <c r="G55" s="10">
        <f t="shared" si="13"/>
        <v>1051899.47</v>
      </c>
      <c r="H55" s="10">
        <f t="shared" si="13"/>
        <v>1033327.22</v>
      </c>
      <c r="I55" s="10">
        <f>SUM(I56:I68)</f>
        <v>1387737.53</v>
      </c>
      <c r="J55" s="10">
        <f t="shared" si="13"/>
        <v>487320.72</v>
      </c>
      <c r="K55" s="5">
        <f>SUM(K56:K68)</f>
        <v>10209071.76</v>
      </c>
      <c r="L55" s="9"/>
    </row>
    <row r="56" spans="1:11" ht="16.5" customHeight="1">
      <c r="A56" s="7" t="s">
        <v>58</v>
      </c>
      <c r="B56" s="8">
        <v>1179095.24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1179095.24</v>
      </c>
    </row>
    <row r="57" spans="1:11" ht="16.5" customHeight="1">
      <c r="A57" s="7" t="s">
        <v>59</v>
      </c>
      <c r="B57" s="8">
        <v>171993.61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171993.61</v>
      </c>
    </row>
    <row r="58" spans="1:11" ht="16.5" customHeight="1">
      <c r="A58" s="7" t="s">
        <v>4</v>
      </c>
      <c r="B58" s="6">
        <v>0</v>
      </c>
      <c r="C58" s="8">
        <v>1330536.64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1330536.64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1612731.22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1612731.22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936324.52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936324.52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1018105.59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1018105.59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1051899.47</v>
      </c>
      <c r="H62" s="6">
        <v>0</v>
      </c>
      <c r="I62" s="6">
        <v>0</v>
      </c>
      <c r="J62" s="6">
        <v>0</v>
      </c>
      <c r="K62" s="5">
        <f t="shared" si="14"/>
        <v>1051899.47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1033327.22</v>
      </c>
      <c r="I63" s="6">
        <v>0</v>
      </c>
      <c r="J63" s="6">
        <v>0</v>
      </c>
      <c r="K63" s="5">
        <f t="shared" si="14"/>
        <v>1033327.22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521650.54</v>
      </c>
      <c r="J65" s="6">
        <v>0</v>
      </c>
      <c r="K65" s="5">
        <f t="shared" si="14"/>
        <v>521650.54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742300.8</v>
      </c>
      <c r="J66" s="6">
        <v>0</v>
      </c>
      <c r="K66" s="5">
        <f t="shared" si="14"/>
        <v>742300.8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487320.72</v>
      </c>
      <c r="K67" s="5">
        <f t="shared" si="14"/>
        <v>487320.72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2">
        <v>123786.19</v>
      </c>
      <c r="J68" s="3">
        <v>0</v>
      </c>
      <c r="K68" s="2">
        <f>SUM(B68:J68)</f>
        <v>123786.19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2022-04-07T17:44:57Z</dcterms:modified>
  <cp:category/>
  <cp:version/>
  <cp:contentType/>
  <cp:contentStatus/>
</cp:coreProperties>
</file>