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<sst xmlns="http://schemas.openxmlformats.org/spreadsheetml/2006/main" count="76" uniqueCount="75">
  <si>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</si>
  <si>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</si>
  <si>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</si>
  <si>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</si>
  <si>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</si>
  <si>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</si>
  <si>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</si>
  <si>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</si>
  <si>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</si>
  <si>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</si>
  <si>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</si>
  <si>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</si>
  <si>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</si>
  <si>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</si>
  <si>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</si>
  <si>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</si>
  <si>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</si>
  <si>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</si>
  <si>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</si>
  <si>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</si>
  <si>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</si>
  <si>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</si>
  <si>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</si>
  <si>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</si>
  <si>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</si>
  <si>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</si>
  <si>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</si>
  <si>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</si>
  <si>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</si>
  <si>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</si>
  <si>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</si>
  <si>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</si>
  <si>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</si>
  <si>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</si>
  <si>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</si>
  <si>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</si>
  <si>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</si>
  <si>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</si>
  <si>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</si>
  <si>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</si>
  <si>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</si>
  <si>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</si>
  <si>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</si>
  <si>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</si>
  <si>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</si>
  <si>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</si>
  <si>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</si>
  <si>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</si>
  <si>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</si>
  <si>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</si>
  <si>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</si>
  <si>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</si>
  <si>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</si>
  <si>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</si>
  <si>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</si>
  <si>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</si>
  <si>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</si>
  <si>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</si>
  <si>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</si>
  <si>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</si>
  <si>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</si>
  <si>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</si>
  <si>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</si>
  <si>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</si>
  <si>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</si>
  <si>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</si>
  <si>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</si>
  <si>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23/03/22 - VENCIMENTO 30/03/22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</si>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</sst>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334855</v>
      </c>
      <c r="C7" s="46">
        <f t="shared" si="0"/>
        <v>280039</v>
      </c>
      <c r="D7" s="46">
        <f t="shared" si="0"/>
        <v>346367</v>
      </c>
      <c r="E7" s="46">
        <f t="shared" si="0"/>
        <v>189393</v>
      </c>
      <c r="F7" s="46">
        <f t="shared" si="0"/>
        <v>223565</v>
      </c>
      <c r="G7" s="46">
        <f t="shared" si="0"/>
        <v>225799</v>
      </c>
      <c r="H7" s="46">
        <f t="shared" si="0"/>
        <v>269677</v>
      </c>
      <c r="I7" s="46">
        <f t="shared" si="0"/>
        <v>376492</v>
      </c>
      <c r="J7" s="46">
        <f t="shared" si="0"/>
        <v>118832</v>
      </c>
      <c r="K7" s="46">
        <f t="shared" si="0"/>
        <v>2365019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21004</v>
      </c>
      <c r="C8" s="44">
        <f t="shared" si="1"/>
        <v>21108</v>
      </c>
      <c r="D8" s="44">
        <f t="shared" si="1"/>
        <v>20509</v>
      </c>
      <c r="E8" s="44">
        <f t="shared" si="1"/>
        <v>13752</v>
      </c>
      <c r="F8" s="44">
        <f t="shared" si="1"/>
        <v>14755</v>
      </c>
      <c r="G8" s="44">
        <f t="shared" si="1"/>
        <v>8188</v>
      </c>
      <c r="H8" s="44">
        <f t="shared" si="1"/>
        <v>7504</v>
      </c>
      <c r="I8" s="44">
        <f t="shared" si="1"/>
        <v>22319</v>
      </c>
      <c r="J8" s="44">
        <f t="shared" si="1"/>
        <v>4580</v>
      </c>
      <c r="K8" s="37">
        <f>SUM(B8:J8)</f>
        <v>133719</v>
      </c>
      <c r="L8"/>
      <c r="M8"/>
      <c r="N8"/>
    </row>
    <row r="9" spans="1:14" ht="16.5" customHeight="1">
      <c r="A9" s="22" t="s">
        <v>33</v>
      </c>
      <c r="B9" s="44">
        <v>20971</v>
      </c>
      <c r="C9" s="44">
        <v>21101</v>
      </c>
      <c r="D9" s="44">
        <v>20504</v>
      </c>
      <c r="E9" s="44">
        <v>13652</v>
      </c>
      <c r="F9" s="44">
        <v>14738</v>
      </c>
      <c r="G9" s="44">
        <v>8185</v>
      </c>
      <c r="H9" s="44">
        <v>7504</v>
      </c>
      <c r="I9" s="44">
        <v>22193</v>
      </c>
      <c r="J9" s="44">
        <v>4580</v>
      </c>
      <c r="K9" s="37">
        <f>SUM(B9:J9)</f>
        <v>133428</v>
      </c>
      <c r="L9"/>
      <c r="M9"/>
      <c r="N9"/>
    </row>
    <row r="10" spans="1:14" ht="16.5" customHeight="1">
      <c r="A10" s="22" t="s">
        <v>32</v>
      </c>
      <c r="B10" s="44">
        <v>33</v>
      </c>
      <c r="C10" s="44">
        <v>7</v>
      </c>
      <c r="D10" s="44">
        <v>5</v>
      </c>
      <c r="E10" s="44">
        <v>100</v>
      </c>
      <c r="F10" s="44">
        <v>17</v>
      </c>
      <c r="G10" s="44">
        <v>3</v>
      </c>
      <c r="H10" s="44">
        <v>0</v>
      </c>
      <c r="I10" s="44">
        <v>126</v>
      </c>
      <c r="J10" s="44">
        <v>0</v>
      </c>
      <c r="K10" s="37">
        <f>SUM(B10:J10)</f>
        <v>291</v>
      </c>
      <c r="L10"/>
      <c r="M10"/>
      <c r="N10"/>
    </row>
    <row r="11" spans="1:14" ht="16.5" customHeight="1">
      <c r="A11" s="43" t="s">
        <v>31</v>
      </c>
      <c r="B11" s="42">
        <v>313851</v>
      </c>
      <c r="C11" s="42">
        <v>258931</v>
      </c>
      <c r="D11" s="42">
        <v>325858</v>
      </c>
      <c r="E11" s="42">
        <v>175641</v>
      </c>
      <c r="F11" s="42">
        <v>208810</v>
      </c>
      <c r="G11" s="42">
        <v>217611</v>
      </c>
      <c r="H11" s="42">
        <v>262173</v>
      </c>
      <c r="I11" s="42">
        <v>354173</v>
      </c>
      <c r="J11" s="42">
        <v>114252</v>
      </c>
      <c r="K11" s="37">
        <f>SUM(B11:J11)</f>
        <v>2231300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1.139114637964351</v>
      </c>
      <c r="C16" s="38">
        <v>1.172576631075326</v>
      </c>
      <c r="D16" s="38">
        <v>1.060145424880325</v>
      </c>
      <c r="E16" s="38">
        <v>1.37327282134871</v>
      </c>
      <c r="F16" s="38">
        <v>1.062157561250806</v>
      </c>
      <c r="G16" s="38">
        <v>1.172419935951863</v>
      </c>
      <c r="H16" s="38">
        <v>1.123988915657549</v>
      </c>
      <c r="I16" s="38">
        <v>1.10817303600135</v>
      </c>
      <c r="J16" s="38">
        <v>1.086738119085333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1513572.4400000002</v>
      </c>
      <c r="C18" s="35">
        <f aca="true" t="shared" si="2" ref="C18:J18">SUM(C19:C26)</f>
        <v>1434785.9000000001</v>
      </c>
      <c r="D18" s="35">
        <f t="shared" si="2"/>
        <v>1759704.0099999998</v>
      </c>
      <c r="E18" s="35">
        <f t="shared" si="2"/>
        <v>1094386.4300000002</v>
      </c>
      <c r="F18" s="35">
        <f t="shared" si="2"/>
        <v>1057074.7900000003</v>
      </c>
      <c r="G18" s="35">
        <f t="shared" si="2"/>
        <v>1182885.81</v>
      </c>
      <c r="H18" s="35">
        <f t="shared" si="2"/>
        <v>1089387.18</v>
      </c>
      <c r="I18" s="35">
        <f t="shared" si="2"/>
        <v>1525798.3400000003</v>
      </c>
      <c r="J18" s="35">
        <f t="shared" si="2"/>
        <v>524177.45</v>
      </c>
      <c r="K18" s="35">
        <f>SUM(B18:J18)</f>
        <v>11181772.349999998</v>
      </c>
      <c r="L18"/>
      <c r="M18"/>
      <c r="N18"/>
    </row>
    <row r="19" spans="1:14" ht="16.5" customHeight="1">
      <c r="A19" s="18" t="s">
        <v>71</v>
      </c>
      <c r="B19" s="60">
        <f>ROUND((B13+B14)*B7,2)</f>
        <v>1293611.84</v>
      </c>
      <c r="C19" s="60">
        <f aca="true" t="shared" si="3" ref="C19:J19">ROUND((C13+C14)*C7,2)</f>
        <v>1188513.52</v>
      </c>
      <c r="D19" s="60">
        <f t="shared" si="3"/>
        <v>1629587.46</v>
      </c>
      <c r="E19" s="60">
        <f t="shared" si="3"/>
        <v>774712.07</v>
      </c>
      <c r="F19" s="60">
        <f t="shared" si="3"/>
        <v>967768.17</v>
      </c>
      <c r="G19" s="60">
        <f t="shared" si="3"/>
        <v>987351.29</v>
      </c>
      <c r="H19" s="60">
        <f t="shared" si="3"/>
        <v>938907.44</v>
      </c>
      <c r="I19" s="60">
        <f t="shared" si="3"/>
        <v>1324084.71</v>
      </c>
      <c r="J19" s="60">
        <f t="shared" si="3"/>
        <v>472880.06</v>
      </c>
      <c r="K19" s="30">
        <f>SUM(B19:J19)</f>
        <v>9577416.56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179960.34</v>
      </c>
      <c r="C20" s="30">
        <f t="shared" si="4"/>
        <v>205109.66</v>
      </c>
      <c r="D20" s="30">
        <f t="shared" si="4"/>
        <v>98012.23</v>
      </c>
      <c r="E20" s="30">
        <f t="shared" si="4"/>
        <v>289178.96</v>
      </c>
      <c r="F20" s="30">
        <f t="shared" si="4"/>
        <v>60154.11</v>
      </c>
      <c r="G20" s="30">
        <f t="shared" si="4"/>
        <v>170239.05</v>
      </c>
      <c r="H20" s="30">
        <f t="shared" si="4"/>
        <v>116414.12</v>
      </c>
      <c r="I20" s="30">
        <f t="shared" si="4"/>
        <v>143230.26</v>
      </c>
      <c r="J20" s="30">
        <f t="shared" si="4"/>
        <v>41016.73</v>
      </c>
      <c r="K20" s="30">
        <f aca="true" t="shared" si="5" ref="K18:K26">SUM(B20:J20)</f>
        <v>1303315.4599999997</v>
      </c>
      <c r="L20"/>
      <c r="M20"/>
      <c r="N20"/>
    </row>
    <row r="21" spans="1:14" ht="16.5" customHeight="1">
      <c r="A21" s="18" t="s">
        <v>27</v>
      </c>
      <c r="B21" s="30">
        <v>36272.64</v>
      </c>
      <c r="C21" s="30">
        <v>36117.36</v>
      </c>
      <c r="D21" s="30">
        <v>38416.17</v>
      </c>
      <c r="E21" s="30">
        <v>26018.59</v>
      </c>
      <c r="F21" s="30">
        <v>26132.54</v>
      </c>
      <c r="G21" s="30">
        <v>22104.54</v>
      </c>
      <c r="H21" s="30">
        <v>29469.38</v>
      </c>
      <c r="I21" s="30">
        <v>53218.53</v>
      </c>
      <c r="J21" s="30">
        <v>13439.13</v>
      </c>
      <c r="K21" s="30">
        <f t="shared" si="5"/>
        <v>281188.88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72</v>
      </c>
      <c r="B24" s="30">
        <v>1185.84</v>
      </c>
      <c r="C24" s="30">
        <v>1123.18</v>
      </c>
      <c r="D24" s="30">
        <v>1378.45</v>
      </c>
      <c r="E24" s="30">
        <v>856.31</v>
      </c>
      <c r="F24" s="30">
        <v>828.46</v>
      </c>
      <c r="G24" s="30">
        <v>925.93</v>
      </c>
      <c r="H24" s="30">
        <v>851.67</v>
      </c>
      <c r="I24" s="30">
        <v>1195.12</v>
      </c>
      <c r="J24" s="30">
        <v>410.75</v>
      </c>
      <c r="K24" s="30">
        <f t="shared" si="5"/>
        <v>8755.710000000001</v>
      </c>
      <c r="L24"/>
      <c r="M24"/>
      <c r="N24"/>
    </row>
    <row r="25" spans="1:14" ht="16.5" customHeight="1">
      <c r="A25" s="61" t="s">
        <v>73</v>
      </c>
      <c r="B25" s="30">
        <v>763.28</v>
      </c>
      <c r="C25" s="30">
        <v>712.56</v>
      </c>
      <c r="D25" s="30">
        <v>843.86</v>
      </c>
      <c r="E25" s="30">
        <v>491.63</v>
      </c>
      <c r="F25" s="30">
        <v>514.35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5622.37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-175847.12</v>
      </c>
      <c r="C29" s="30">
        <f t="shared" si="6"/>
        <v>-107036.87999999999</v>
      </c>
      <c r="D29" s="30">
        <f t="shared" si="6"/>
        <v>-1420505.81</v>
      </c>
      <c r="E29" s="30">
        <f t="shared" si="6"/>
        <v>-160629.37000000002</v>
      </c>
      <c r="F29" s="30">
        <f t="shared" si="6"/>
        <v>-69453.98999999999</v>
      </c>
      <c r="G29" s="30">
        <f t="shared" si="6"/>
        <v>-135532.85</v>
      </c>
      <c r="H29" s="30">
        <f t="shared" si="6"/>
        <v>-912647.77</v>
      </c>
      <c r="I29" s="30">
        <f t="shared" si="6"/>
        <v>-134526.18999999997</v>
      </c>
      <c r="J29" s="30">
        <f t="shared" si="6"/>
        <v>-36881.03</v>
      </c>
      <c r="K29" s="30">
        <f aca="true" t="shared" si="7" ref="K29:K37">SUM(B29:J29)</f>
        <v>-3153061.01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-150259.94</v>
      </c>
      <c r="C30" s="30">
        <f t="shared" si="8"/>
        <v>-100791.26</v>
      </c>
      <c r="D30" s="30">
        <f t="shared" si="8"/>
        <v>-113361.25</v>
      </c>
      <c r="E30" s="30">
        <f t="shared" si="8"/>
        <v>-138234.46000000002</v>
      </c>
      <c r="F30" s="30">
        <f t="shared" si="8"/>
        <v>-64847.2</v>
      </c>
      <c r="G30" s="30">
        <f t="shared" si="8"/>
        <v>-122747</v>
      </c>
      <c r="H30" s="30">
        <f t="shared" si="8"/>
        <v>-51032.759999999995</v>
      </c>
      <c r="I30" s="30">
        <f t="shared" si="8"/>
        <v>-125762.94999999998</v>
      </c>
      <c r="J30" s="30">
        <f t="shared" si="8"/>
        <v>-28825.190000000002</v>
      </c>
      <c r="K30" s="30">
        <f t="shared" si="7"/>
        <v>-895862.01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-92272.4</v>
      </c>
      <c r="C31" s="30">
        <f aca="true" t="shared" si="9" ref="C31:J31">-ROUND((C9)*$E$3,2)</f>
        <v>-92844.4</v>
      </c>
      <c r="D31" s="30">
        <f t="shared" si="9"/>
        <v>-90217.6</v>
      </c>
      <c r="E31" s="30">
        <f t="shared" si="9"/>
        <v>-60068.8</v>
      </c>
      <c r="F31" s="30">
        <f t="shared" si="9"/>
        <v>-64847.2</v>
      </c>
      <c r="G31" s="30">
        <f t="shared" si="9"/>
        <v>-36014</v>
      </c>
      <c r="H31" s="30">
        <f t="shared" si="9"/>
        <v>-33017.6</v>
      </c>
      <c r="I31" s="30">
        <f t="shared" si="9"/>
        <v>-97649.2</v>
      </c>
      <c r="J31" s="30">
        <f t="shared" si="9"/>
        <v>-20152</v>
      </c>
      <c r="K31" s="30">
        <f t="shared" si="7"/>
        <v>-587083.2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-893.2</v>
      </c>
      <c r="C33" s="30">
        <v>-831.6</v>
      </c>
      <c r="D33" s="30">
        <v>-492.8</v>
      </c>
      <c r="E33" s="30">
        <v>-431.2</v>
      </c>
      <c r="F33" s="26">
        <v>0</v>
      </c>
      <c r="G33" s="30">
        <v>-228.8</v>
      </c>
      <c r="H33" s="30">
        <v>-33.09</v>
      </c>
      <c r="I33" s="30">
        <v>-51.65</v>
      </c>
      <c r="J33" s="30">
        <v>-15.93</v>
      </c>
      <c r="K33" s="30">
        <f t="shared" si="7"/>
        <v>-2978.2700000000004</v>
      </c>
      <c r="L33"/>
      <c r="M33"/>
      <c r="N33"/>
    </row>
    <row r="34" spans="1:14" ht="16.5" customHeight="1">
      <c r="A34" s="25" t="s">
        <v>20</v>
      </c>
      <c r="B34" s="30">
        <v>-57094.34</v>
      </c>
      <c r="C34" s="30">
        <v>-7115.26</v>
      </c>
      <c r="D34" s="30">
        <v>-22650.85</v>
      </c>
      <c r="E34" s="30">
        <v>-77734.46</v>
      </c>
      <c r="F34" s="26">
        <v>0</v>
      </c>
      <c r="G34" s="30">
        <v>-86504.2</v>
      </c>
      <c r="H34" s="30">
        <v>-17982.07</v>
      </c>
      <c r="I34" s="30">
        <v>-28062.1</v>
      </c>
      <c r="J34" s="30">
        <v>-8657.26</v>
      </c>
      <c r="K34" s="30">
        <f t="shared" si="7"/>
        <v>-305800.54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-25587.18</v>
      </c>
      <c r="C35" s="27">
        <f t="shared" si="10"/>
        <v>-6245.62</v>
      </c>
      <c r="D35" s="27">
        <f t="shared" si="10"/>
        <v>-1307144.56</v>
      </c>
      <c r="E35" s="27">
        <f t="shared" si="10"/>
        <v>-22394.91</v>
      </c>
      <c r="F35" s="27">
        <f t="shared" si="10"/>
        <v>-4606.79</v>
      </c>
      <c r="G35" s="27">
        <f t="shared" si="10"/>
        <v>-12785.85</v>
      </c>
      <c r="H35" s="27">
        <f t="shared" si="10"/>
        <v>-861615.01</v>
      </c>
      <c r="I35" s="27">
        <f t="shared" si="10"/>
        <v>-8763.24</v>
      </c>
      <c r="J35" s="27">
        <f t="shared" si="10"/>
        <v>-8055.84</v>
      </c>
      <c r="K35" s="30">
        <f t="shared" si="7"/>
        <v>-2257199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-17000</v>
      </c>
      <c r="C39" s="17">
        <v>0</v>
      </c>
      <c r="D39" s="17">
        <v>-10000</v>
      </c>
      <c r="E39" s="17">
        <v>-16000</v>
      </c>
      <c r="F39" s="17">
        <v>0</v>
      </c>
      <c r="G39" s="17">
        <v>-7000</v>
      </c>
      <c r="H39" s="17">
        <v>-6000</v>
      </c>
      <c r="I39" s="17">
        <v>-2000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-1993.15</v>
      </c>
      <c r="C40" s="17">
        <v>0</v>
      </c>
      <c r="D40" s="17">
        <v>-541.98</v>
      </c>
      <c r="E40" s="17">
        <v>-1633.27</v>
      </c>
      <c r="F40" s="17">
        <v>0</v>
      </c>
      <c r="G40" s="17">
        <v>-637.09</v>
      </c>
      <c r="H40" s="17">
        <v>-379.18</v>
      </c>
      <c r="I40" s="17">
        <v>-117.59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-1269000</v>
      </c>
      <c r="E44" s="17">
        <v>0</v>
      </c>
      <c r="F44" s="17">
        <v>0</v>
      </c>
      <c r="G44" s="17">
        <v>0</v>
      </c>
      <c r="H44" s="17">
        <v>-850500</v>
      </c>
      <c r="I44" s="17">
        <v>0</v>
      </c>
      <c r="J44" s="17">
        <v>0</v>
      </c>
      <c r="K44" s="17">
        <f>SUM(B44:J44)</f>
        <v>-2119500</v>
      </c>
      <c r="L44" s="24"/>
      <c r="M44"/>
      <c r="N44"/>
    </row>
    <row r="45" spans="1:14" s="23" customFormat="1" ht="16.5" customHeight="1">
      <c r="A45" s="25" t="s">
        <v>68</v>
      </c>
      <c r="B45" s="17">
        <v>-6594.03</v>
      </c>
      <c r="C45" s="17">
        <v>-6245.62</v>
      </c>
      <c r="D45" s="17">
        <v>-7665.08</v>
      </c>
      <c r="E45" s="17">
        <v>-4761.64</v>
      </c>
      <c r="F45" s="17">
        <v>-4606.79</v>
      </c>
      <c r="G45" s="17">
        <v>-5148.76</v>
      </c>
      <c r="H45" s="17">
        <v>-4735.83</v>
      </c>
      <c r="I45" s="17">
        <v>-6645.65</v>
      </c>
      <c r="J45" s="17">
        <v>-2284.04</v>
      </c>
      <c r="K45" s="17">
        <f>SUM(B45:J45)</f>
        <v>-48687.44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1337725.3200000003</v>
      </c>
      <c r="C49" s="27">
        <f>IF(C18+C29+C50&lt;0,0,C18+C29+C50)</f>
        <v>1327749.0200000003</v>
      </c>
      <c r="D49" s="27">
        <f>IF(D18+D29+D50&lt;0,0,D18+D29+D50)</f>
        <v>339198.1999999997</v>
      </c>
      <c r="E49" s="27">
        <f>IF(E18+E29+E50&lt;0,0,E18+E29+E50)</f>
        <v>933757.0600000002</v>
      </c>
      <c r="F49" s="27">
        <f>IF(F18+F29+F50&lt;0,0,F18+F29+F50)</f>
        <v>987620.8000000003</v>
      </c>
      <c r="G49" s="27">
        <f>IF(G18+G29+G50&lt;0,0,G18+G29+G50)</f>
        <v>1047352.9600000001</v>
      </c>
      <c r="H49" s="27">
        <f>IF(H18+H29+H50&lt;0,0,H18+H29+H50)</f>
        <v>176739.40999999992</v>
      </c>
      <c r="I49" s="27">
        <f>IF(I18+I29+I50&lt;0,0,I18+I29+I50)</f>
        <v>1391272.1500000004</v>
      </c>
      <c r="J49" s="27">
        <f>IF(J18+J29+J50&lt;0,0,J18+J29+J50)</f>
        <v>487296.42000000004</v>
      </c>
      <c r="K49" s="20">
        <f>SUM(B49:J49)</f>
        <v>8028711.340000001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1337725.31</v>
      </c>
      <c r="C55" s="10">
        <f t="shared" si="11"/>
        <v>1327749.02</v>
      </c>
      <c r="D55" s="10">
        <f t="shared" si="11"/>
        <v>339198.2</v>
      </c>
      <c r="E55" s="10">
        <f t="shared" si="11"/>
        <v>933757.05</v>
      </c>
      <c r="F55" s="10">
        <f t="shared" si="11"/>
        <v>987620.8</v>
      </c>
      <c r="G55" s="10">
        <f t="shared" si="11"/>
        <v>1047352.95</v>
      </c>
      <c r="H55" s="10">
        <f t="shared" si="11"/>
        <v>176739.4</v>
      </c>
      <c r="I55" s="10">
        <f>SUM(I56:I68)</f>
        <v>1391272.15</v>
      </c>
      <c r="J55" s="10">
        <f t="shared" si="11"/>
        <v>487296.41</v>
      </c>
      <c r="K55" s="5">
        <f>SUM(K56:K68)</f>
        <v>8028711.29</v>
      </c>
      <c r="L55" s="9"/>
    </row>
    <row r="56" spans="1:11" ht="16.5" customHeight="1">
      <c r="A56" s="7" t="s">
        <v>58</v>
      </c>
      <c r="B56" s="8">
        <v>1167967.97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1167967.97</v>
      </c>
    </row>
    <row r="57" spans="1:11" ht="16.5" customHeight="1">
      <c r="A57" s="7" t="s">
        <v>59</v>
      </c>
      <c r="B57" s="8">
        <v>169757.34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169757.34</v>
      </c>
    </row>
    <row r="58" spans="1:11" ht="16.5" customHeight="1">
      <c r="A58" s="7" t="s">
        <v>4</v>
      </c>
      <c r="B58" s="6">
        <v>0</v>
      </c>
      <c r="C58" s="8">
        <v>1327749.02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1327749.02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339198.2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339198.2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933757.05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933757.05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987620.8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987620.8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1047352.95</v>
      </c>
      <c r="H62" s="6">
        <v>0</v>
      </c>
      <c r="I62" s="6">
        <v>0</v>
      </c>
      <c r="J62" s="6">
        <v>0</v>
      </c>
      <c r="K62" s="5">
        <f t="shared" si="12"/>
        <v>1047352.95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176739.4</v>
      </c>
      <c r="I63" s="6">
        <v>0</v>
      </c>
      <c r="J63" s="6">
        <v>0</v>
      </c>
      <c r="K63" s="5">
        <f t="shared" si="12"/>
        <v>176739.4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516440.22</v>
      </c>
      <c r="J65" s="6">
        <v>0</v>
      </c>
      <c r="K65" s="5">
        <f t="shared" si="12"/>
        <v>516440.22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874831.93</v>
      </c>
      <c r="J66" s="6">
        <v>0</v>
      </c>
      <c r="K66" s="5">
        <f t="shared" si="12"/>
        <v>874831.93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487296.41</v>
      </c>
      <c r="K67" s="5">
        <f t="shared" si="12"/>
        <v>487296.41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2022-03-30T19:25:33Z</dcterms:modified>
  <cp:category/>
  <cp:version/>
  <cp:contentType/>
  <cp:contentStatus/>
</cp:coreProperties>
</file>