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<sst xmlns="http://schemas.openxmlformats.org/spreadsheetml/2006/main" count="76" uniqueCount="75">
  <si>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</si>
  <si>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</si>
  <si>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</si>
  <si>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</si>
  <si>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</si>
  <si>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</si>
  <si>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</si>
  <si>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</si>
  <si>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</si>
  <si>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</si>
  <si>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</si>
  <si>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</si>
  <si>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</si>
  <si>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</si>
  <si>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</si>
  <si>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</si>
  <si>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</si>
  <si>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</si>
  <si>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</si>
  <si>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</si>
  <si>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</si>
  <si>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</si>
  <si>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</si>
  <si>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</si>
  <si>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</si>
  <si>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</si>
  <si>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</si>
  <si>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</si>
  <si>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</si>
  <si>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</si>
  <si>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</si>
  <si>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</si>
  <si>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</si>
  <si>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</si>
  <si>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</si>
  <si>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</si>
  <si>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</si>
  <si>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</si>
  <si>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</si>
  <si>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</si>
  <si>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</si>
  <si>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</si>
  <si>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</si>
  <si>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</si>
  <si>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</si>
  <si>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</si>
  <si>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</si>
  <si>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</si>
  <si>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</si>
  <si>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</si>
  <si>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</si>
  <si>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</si>
  <si>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</si>
  <si>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</si>
  <si>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</si>
  <si>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</si>
  <si>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</si>
  <si>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</si>
  <si>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</si>
  <si>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</si>
  <si>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</si>
  <si>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</si>
  <si>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</si>
  <si>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</si>
  <si>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</si>
  <si>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</si>
  <si>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</si>
  <si>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12/03/22 - VENCIMENTO 18/03/22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</si>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</sst>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175852</v>
      </c>
      <c r="C7" s="46">
        <f t="shared" si="0"/>
        <v>142290</v>
      </c>
      <c r="D7" s="46">
        <f t="shared" si="0"/>
        <v>198732</v>
      </c>
      <c r="E7" s="46">
        <f t="shared" si="0"/>
        <v>95540</v>
      </c>
      <c r="F7" s="46">
        <f t="shared" si="0"/>
        <v>130478</v>
      </c>
      <c r="G7" s="46">
        <f t="shared" si="0"/>
        <v>142493</v>
      </c>
      <c r="H7" s="46">
        <f t="shared" si="0"/>
        <v>164362</v>
      </c>
      <c r="I7" s="46">
        <f t="shared" si="0"/>
        <v>210716</v>
      </c>
      <c r="J7" s="46">
        <f t="shared" si="0"/>
        <v>48462</v>
      </c>
      <c r="K7" s="46">
        <f t="shared" si="0"/>
        <v>1308925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14360</v>
      </c>
      <c r="C8" s="44">
        <f t="shared" si="1"/>
        <v>15079</v>
      </c>
      <c r="D8" s="44">
        <f t="shared" si="1"/>
        <v>16581</v>
      </c>
      <c r="E8" s="44">
        <f t="shared" si="1"/>
        <v>8981</v>
      </c>
      <c r="F8" s="44">
        <f t="shared" si="1"/>
        <v>10181</v>
      </c>
      <c r="G8" s="44">
        <f t="shared" si="1"/>
        <v>6846</v>
      </c>
      <c r="H8" s="44">
        <f t="shared" si="1"/>
        <v>6226</v>
      </c>
      <c r="I8" s="44">
        <f t="shared" si="1"/>
        <v>15376</v>
      </c>
      <c r="J8" s="44">
        <f t="shared" si="1"/>
        <v>1879</v>
      </c>
      <c r="K8" s="37">
        <f>SUM(B8:J8)</f>
        <v>95509</v>
      </c>
      <c r="L8"/>
      <c r="M8"/>
      <c r="N8"/>
    </row>
    <row r="9" spans="1:14" ht="16.5" customHeight="1">
      <c r="A9" s="22" t="s">
        <v>33</v>
      </c>
      <c r="B9" s="44">
        <v>14333</v>
      </c>
      <c r="C9" s="44">
        <v>15071</v>
      </c>
      <c r="D9" s="44">
        <v>16574</v>
      </c>
      <c r="E9" s="44">
        <v>8910</v>
      </c>
      <c r="F9" s="44">
        <v>10169</v>
      </c>
      <c r="G9" s="44">
        <v>6845</v>
      </c>
      <c r="H9" s="44">
        <v>6226</v>
      </c>
      <c r="I9" s="44">
        <v>15311</v>
      </c>
      <c r="J9" s="44">
        <v>1879</v>
      </c>
      <c r="K9" s="37">
        <f>SUM(B9:J9)</f>
        <v>95318</v>
      </c>
      <c r="L9"/>
      <c r="M9"/>
      <c r="N9"/>
    </row>
    <row r="10" spans="1:14" ht="16.5" customHeight="1">
      <c r="A10" s="22" t="s">
        <v>32</v>
      </c>
      <c r="B10" s="44">
        <v>27</v>
      </c>
      <c r="C10" s="44">
        <v>8</v>
      </c>
      <c r="D10" s="44">
        <v>7</v>
      </c>
      <c r="E10" s="44">
        <v>71</v>
      </c>
      <c r="F10" s="44">
        <v>12</v>
      </c>
      <c r="G10" s="44">
        <v>1</v>
      </c>
      <c r="H10" s="44">
        <v>0</v>
      </c>
      <c r="I10" s="44">
        <v>65</v>
      </c>
      <c r="J10" s="44">
        <v>0</v>
      </c>
      <c r="K10" s="37">
        <f>SUM(B10:J10)</f>
        <v>191</v>
      </c>
      <c r="L10"/>
      <c r="M10"/>
      <c r="N10"/>
    </row>
    <row r="11" spans="1:14" ht="16.5" customHeight="1">
      <c r="A11" s="43" t="s">
        <v>31</v>
      </c>
      <c r="B11" s="42">
        <v>161492</v>
      </c>
      <c r="C11" s="42">
        <v>127211</v>
      </c>
      <c r="D11" s="42">
        <v>182151</v>
      </c>
      <c r="E11" s="42">
        <v>86559</v>
      </c>
      <c r="F11" s="42">
        <v>120297</v>
      </c>
      <c r="G11" s="42">
        <v>135647</v>
      </c>
      <c r="H11" s="42">
        <v>158136</v>
      </c>
      <c r="I11" s="42">
        <v>195340</v>
      </c>
      <c r="J11" s="42">
        <v>46583</v>
      </c>
      <c r="K11" s="37">
        <f>SUM(B11:J11)</f>
        <v>1213416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1.158494094495212</v>
      </c>
      <c r="C16" s="38">
        <v>1.240133056798951</v>
      </c>
      <c r="D16" s="38">
        <v>1.017218476744464</v>
      </c>
      <c r="E16" s="38">
        <v>1.289125550686178</v>
      </c>
      <c r="F16" s="38">
        <v>1.088933223850296</v>
      </c>
      <c r="G16" s="38">
        <v>1.146286032266885</v>
      </c>
      <c r="H16" s="38">
        <v>1.082407984137784</v>
      </c>
      <c r="I16" s="38">
        <v>1.073061459932523</v>
      </c>
      <c r="J16" s="38">
        <v>1.080213924962493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810988.4799999999</v>
      </c>
      <c r="C18" s="35">
        <f aca="true" t="shared" si="2" ref="C18:J18">SUM(C19:C26)</f>
        <v>780488.29</v>
      </c>
      <c r="D18" s="35">
        <f t="shared" si="2"/>
        <v>969011.18</v>
      </c>
      <c r="E18" s="35">
        <f t="shared" si="2"/>
        <v>523849.80999999994</v>
      </c>
      <c r="F18" s="35">
        <f t="shared" si="2"/>
        <v>636652.6700000002</v>
      </c>
      <c r="G18" s="35">
        <f t="shared" si="2"/>
        <v>730679.4000000001</v>
      </c>
      <c r="H18" s="35">
        <f t="shared" si="2"/>
        <v>644821.6</v>
      </c>
      <c r="I18" s="35">
        <f t="shared" si="2"/>
        <v>832513.98</v>
      </c>
      <c r="J18" s="35">
        <f t="shared" si="2"/>
        <v>212796.84</v>
      </c>
      <c r="K18" s="35">
        <f>SUM(B18:J18)</f>
        <v>6141802.25</v>
      </c>
      <c r="L18"/>
      <c r="M18"/>
      <c r="N18"/>
    </row>
    <row r="19" spans="1:14" ht="16.5" customHeight="1">
      <c r="A19" s="18" t="s">
        <v>71</v>
      </c>
      <c r="B19" s="60">
        <f>ROUND((B13+B14)*B7,2)</f>
        <v>679351.45</v>
      </c>
      <c r="C19" s="60">
        <f aca="true" t="shared" si="3" ref="C19:J19">ROUND((C13+C14)*C7,2)</f>
        <v>603892.99</v>
      </c>
      <c r="D19" s="60">
        <f t="shared" si="3"/>
        <v>934994.31</v>
      </c>
      <c r="E19" s="60">
        <f t="shared" si="3"/>
        <v>390806.37</v>
      </c>
      <c r="F19" s="60">
        <f t="shared" si="3"/>
        <v>564813.17</v>
      </c>
      <c r="G19" s="60">
        <f t="shared" si="3"/>
        <v>623079.14</v>
      </c>
      <c r="H19" s="60">
        <f t="shared" si="3"/>
        <v>572242.74</v>
      </c>
      <c r="I19" s="60">
        <f t="shared" si="3"/>
        <v>741067.1</v>
      </c>
      <c r="J19" s="60">
        <f t="shared" si="3"/>
        <v>192849.68</v>
      </c>
      <c r="K19" s="30">
        <f>SUM(B19:J19)</f>
        <v>5303096.949999999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107673.19</v>
      </c>
      <c r="C20" s="30">
        <f t="shared" si="4"/>
        <v>145014.67</v>
      </c>
      <c r="D20" s="30">
        <f t="shared" si="4"/>
        <v>16099.18</v>
      </c>
      <c r="E20" s="30">
        <f t="shared" si="4"/>
        <v>112992.11</v>
      </c>
      <c r="F20" s="30">
        <f t="shared" si="4"/>
        <v>50230.66</v>
      </c>
      <c r="G20" s="30">
        <f t="shared" si="4"/>
        <v>91147.78</v>
      </c>
      <c r="H20" s="30">
        <f t="shared" si="4"/>
        <v>47157.37</v>
      </c>
      <c r="I20" s="30">
        <f t="shared" si="4"/>
        <v>54143.44</v>
      </c>
      <c r="J20" s="30">
        <f t="shared" si="4"/>
        <v>15469.23</v>
      </c>
      <c r="K20" s="30">
        <f aca="true" t="shared" si="5" ref="K18:K26">SUM(B20:J20)</f>
        <v>639927.6300000001</v>
      </c>
      <c r="L20"/>
      <c r="M20"/>
      <c r="N20"/>
    </row>
    <row r="21" spans="1:14" ht="16.5" customHeight="1">
      <c r="A21" s="18" t="s">
        <v>27</v>
      </c>
      <c r="B21" s="30">
        <v>20337.97</v>
      </c>
      <c r="C21" s="30">
        <v>26602.85</v>
      </c>
      <c r="D21" s="30">
        <v>24348.2</v>
      </c>
      <c r="E21" s="30">
        <v>15768.22</v>
      </c>
      <c r="F21" s="30">
        <v>18560.81</v>
      </c>
      <c r="G21" s="30">
        <v>14673.56</v>
      </c>
      <c r="H21" s="30">
        <v>20819.4</v>
      </c>
      <c r="I21" s="30">
        <v>32167.59</v>
      </c>
      <c r="J21" s="30">
        <v>7764.65</v>
      </c>
      <c r="K21" s="30">
        <f t="shared" si="5"/>
        <v>181043.25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1106.94</v>
      </c>
      <c r="C24" s="30">
        <v>1065.17</v>
      </c>
      <c r="D24" s="30">
        <v>1320.44</v>
      </c>
      <c r="E24" s="30">
        <v>714.75</v>
      </c>
      <c r="F24" s="30">
        <v>867.92</v>
      </c>
      <c r="G24" s="30">
        <v>995.55</v>
      </c>
      <c r="H24" s="30">
        <v>879.52</v>
      </c>
      <c r="I24" s="30">
        <v>1134.79</v>
      </c>
      <c r="J24" s="30">
        <v>290.08</v>
      </c>
      <c r="K24" s="30">
        <f t="shared" si="5"/>
        <v>8375.160000000002</v>
      </c>
      <c r="L24"/>
      <c r="M24"/>
      <c r="N24"/>
    </row>
    <row r="25" spans="1:14" ht="16.5" customHeight="1">
      <c r="A25" s="61" t="s">
        <v>73</v>
      </c>
      <c r="B25" s="30">
        <v>746.93</v>
      </c>
      <c r="C25" s="30">
        <v>705.7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5430.82</v>
      </c>
      <c r="L25"/>
      <c r="M25"/>
      <c r="N25"/>
    </row>
    <row r="26" spans="1:14" ht="16.5" customHeight="1">
      <c r="A26" s="61" t="s">
        <v>74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-69220.48999999999</v>
      </c>
      <c r="C29" s="30">
        <f t="shared" si="6"/>
        <v>-72235.40999999999</v>
      </c>
      <c r="D29" s="30">
        <f t="shared" si="6"/>
        <v>-100205.57</v>
      </c>
      <c r="E29" s="30">
        <f t="shared" si="6"/>
        <v>-43178.48</v>
      </c>
      <c r="F29" s="30">
        <f t="shared" si="6"/>
        <v>-49569.759999999995</v>
      </c>
      <c r="G29" s="30">
        <f t="shared" si="6"/>
        <v>-35653.89</v>
      </c>
      <c r="H29" s="30">
        <f t="shared" si="6"/>
        <v>-32285.08</v>
      </c>
      <c r="I29" s="30">
        <f t="shared" si="6"/>
        <v>-73678.54</v>
      </c>
      <c r="J29" s="30">
        <f t="shared" si="6"/>
        <v>-15652.42</v>
      </c>
      <c r="K29" s="30">
        <f aca="true" t="shared" si="7" ref="K29:K37">SUM(B29:J29)</f>
        <v>-491679.63999999996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-63065.2</v>
      </c>
      <c r="C30" s="30">
        <f t="shared" si="8"/>
        <v>-66312.4</v>
      </c>
      <c r="D30" s="30">
        <f t="shared" si="8"/>
        <v>-72925.6</v>
      </c>
      <c r="E30" s="30">
        <f t="shared" si="8"/>
        <v>-39204</v>
      </c>
      <c r="F30" s="30">
        <f t="shared" si="8"/>
        <v>-44743.6</v>
      </c>
      <c r="G30" s="30">
        <f t="shared" si="8"/>
        <v>-30118</v>
      </c>
      <c r="H30" s="30">
        <f t="shared" si="8"/>
        <v>-27394.4</v>
      </c>
      <c r="I30" s="30">
        <f t="shared" si="8"/>
        <v>-67368.4</v>
      </c>
      <c r="J30" s="30">
        <f t="shared" si="8"/>
        <v>-8267.6</v>
      </c>
      <c r="K30" s="30">
        <f t="shared" si="7"/>
        <v>-419399.19999999995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-63065.2</v>
      </c>
      <c r="C31" s="30">
        <f aca="true" t="shared" si="9" ref="C31:J31">-ROUND((C9)*$E$3,2)</f>
        <v>-66312.4</v>
      </c>
      <c r="D31" s="30">
        <f t="shared" si="9"/>
        <v>-72925.6</v>
      </c>
      <c r="E31" s="30">
        <f t="shared" si="9"/>
        <v>-39204</v>
      </c>
      <c r="F31" s="30">
        <f t="shared" si="9"/>
        <v>-44743.6</v>
      </c>
      <c r="G31" s="30">
        <f t="shared" si="9"/>
        <v>-30118</v>
      </c>
      <c r="H31" s="30">
        <f t="shared" si="9"/>
        <v>-27394.4</v>
      </c>
      <c r="I31" s="30">
        <f t="shared" si="9"/>
        <v>-67368.4</v>
      </c>
      <c r="J31" s="30">
        <f t="shared" si="9"/>
        <v>-8267.6</v>
      </c>
      <c r="K31" s="30">
        <f t="shared" si="7"/>
        <v>-419399.19999999995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20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-6155.29</v>
      </c>
      <c r="C35" s="27">
        <f t="shared" si="10"/>
        <v>-5923.01</v>
      </c>
      <c r="D35" s="27">
        <f t="shared" si="10"/>
        <v>-27279.97</v>
      </c>
      <c r="E35" s="27">
        <f t="shared" si="10"/>
        <v>-3974.48</v>
      </c>
      <c r="F35" s="27">
        <f t="shared" si="10"/>
        <v>-4826.16</v>
      </c>
      <c r="G35" s="27">
        <f t="shared" si="10"/>
        <v>-5535.89</v>
      </c>
      <c r="H35" s="27">
        <f t="shared" si="10"/>
        <v>-4890.68</v>
      </c>
      <c r="I35" s="27">
        <f t="shared" si="10"/>
        <v>-6310.14</v>
      </c>
      <c r="J35" s="27">
        <f t="shared" si="10"/>
        <v>-7384.82</v>
      </c>
      <c r="K35" s="30">
        <f t="shared" si="7"/>
        <v>-72280.44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68</v>
      </c>
      <c r="B45" s="17">
        <v>-6155.29</v>
      </c>
      <c r="C45" s="17">
        <v>-5923.01</v>
      </c>
      <c r="D45" s="17">
        <v>-7342.47</v>
      </c>
      <c r="E45" s="17">
        <v>-3974.48</v>
      </c>
      <c r="F45" s="17">
        <v>-4826.16</v>
      </c>
      <c r="G45" s="17">
        <v>-5535.89</v>
      </c>
      <c r="H45" s="17">
        <v>-4890.68</v>
      </c>
      <c r="I45" s="17">
        <v>-6310.14</v>
      </c>
      <c r="J45" s="17">
        <v>-1613.02</v>
      </c>
      <c r="K45" s="17">
        <f>SUM(B45:J45)</f>
        <v>-46571.14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741767.9899999999</v>
      </c>
      <c r="C49" s="27">
        <f>IF(C18+C29+C50&lt;0,0,C18+C29+C50)</f>
        <v>708252.88</v>
      </c>
      <c r="D49" s="27">
        <f>IF(D18+D29+D50&lt;0,0,D18+D29+D50)</f>
        <v>868805.6100000001</v>
      </c>
      <c r="E49" s="27">
        <f>IF(E18+E29+E50&lt;0,0,E18+E29+E50)</f>
        <v>480671.32999999996</v>
      </c>
      <c r="F49" s="27">
        <f>IF(F18+F29+F50&lt;0,0,F18+F29+F50)</f>
        <v>587082.9100000001</v>
      </c>
      <c r="G49" s="27">
        <f>IF(G18+G29+G50&lt;0,0,G18+G29+G50)</f>
        <v>695025.5100000001</v>
      </c>
      <c r="H49" s="27">
        <f>IF(H18+H29+H50&lt;0,0,H18+H29+H50)</f>
        <v>612536.52</v>
      </c>
      <c r="I49" s="27">
        <f>IF(I18+I29+I50&lt;0,0,I18+I29+I50)</f>
        <v>758835.44</v>
      </c>
      <c r="J49" s="27">
        <f>IF(J18+J29+J50&lt;0,0,J18+J29+J50)</f>
        <v>197144.41999999998</v>
      </c>
      <c r="K49" s="20">
        <f>SUM(B49:J49)</f>
        <v>5650122.609999999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741767.99</v>
      </c>
      <c r="C55" s="10">
        <f t="shared" si="11"/>
        <v>708252.88</v>
      </c>
      <c r="D55" s="10">
        <f t="shared" si="11"/>
        <v>868805.62</v>
      </c>
      <c r="E55" s="10">
        <f t="shared" si="11"/>
        <v>480671.33</v>
      </c>
      <c r="F55" s="10">
        <f t="shared" si="11"/>
        <v>587082.9</v>
      </c>
      <c r="G55" s="10">
        <f t="shared" si="11"/>
        <v>695025.5</v>
      </c>
      <c r="H55" s="10">
        <f t="shared" si="11"/>
        <v>612536.52</v>
      </c>
      <c r="I55" s="10">
        <f>SUM(I56:I68)</f>
        <v>758835.45</v>
      </c>
      <c r="J55" s="10">
        <f t="shared" si="11"/>
        <v>197144.42</v>
      </c>
      <c r="K55" s="5">
        <f>SUM(K56:K68)</f>
        <v>5650122.61</v>
      </c>
      <c r="L55" s="9"/>
    </row>
    <row r="56" spans="1:11" ht="16.5" customHeight="1">
      <c r="A56" s="7" t="s">
        <v>58</v>
      </c>
      <c r="B56" s="8">
        <v>647637.63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647637.63</v>
      </c>
    </row>
    <row r="57" spans="1:11" ht="16.5" customHeight="1">
      <c r="A57" s="7" t="s">
        <v>59</v>
      </c>
      <c r="B57" s="8">
        <v>94130.36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94130.36</v>
      </c>
    </row>
    <row r="58" spans="1:11" ht="16.5" customHeight="1">
      <c r="A58" s="7" t="s">
        <v>4</v>
      </c>
      <c r="B58" s="6">
        <v>0</v>
      </c>
      <c r="C58" s="8">
        <v>708252.88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708252.88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868805.62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868805.62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480671.33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480671.33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587082.9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587082.9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695025.5</v>
      </c>
      <c r="H62" s="6">
        <v>0</v>
      </c>
      <c r="I62" s="6">
        <v>0</v>
      </c>
      <c r="J62" s="6">
        <v>0</v>
      </c>
      <c r="K62" s="5">
        <f t="shared" si="12"/>
        <v>695025.5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612536.52</v>
      </c>
      <c r="I63" s="6">
        <v>0</v>
      </c>
      <c r="J63" s="6">
        <v>0</v>
      </c>
      <c r="K63" s="5">
        <f t="shared" si="12"/>
        <v>612536.52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278416.73</v>
      </c>
      <c r="J65" s="6">
        <v>0</v>
      </c>
      <c r="K65" s="5">
        <f t="shared" si="12"/>
        <v>278416.73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480418.72</v>
      </c>
      <c r="J66" s="6">
        <v>0</v>
      </c>
      <c r="K66" s="5">
        <f t="shared" si="12"/>
        <v>480418.72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197144.42</v>
      </c>
      <c r="K67" s="5">
        <f t="shared" si="12"/>
        <v>197144.42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2022-03-17T19:54:38Z</dcterms:modified>
  <cp:category/>
  <cp:version/>
  <cp:contentType/>
  <cp:contentStatus/>
</cp:coreProperties>
</file>