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<sst xmlns="http://schemas.openxmlformats.org/spreadsheetml/2006/main" count="76" uniqueCount="75">
  <si>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</si>
  <si>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</si>
  <si>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</si>
  <si>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</si>
  <si>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</si>
  <si>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</si>
  <si>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</si>
  <si>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</si>
  <si>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</si>
  <si>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</si>
  <si>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</si>
  <si>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</si>
  <si>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</si>
  <si>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</si>
  <si>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</si>
  <si>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</si>
  <si>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</si>
  <si>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</si>
  <si>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</si>
  <si>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</si>
  <si>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</si>
  <si>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</si>
  <si>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</si>
  <si>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</si>
  <si>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</si>
  <si>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</si>
  <si>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</si>
  <si>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</si>
  <si>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</si>
  <si>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</si>
  <si>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</si>
  <si>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</si>
  <si>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</si>
  <si>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</si>
  <si>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</si>
  <si>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</si>
  <si>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</si>
  <si>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</si>
  <si>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</si>
  <si>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</si>
  <si>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</si>
  <si>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</si>
  <si>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</si>
  <si>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</si>
  <si>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</si>
  <si>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</si>
  <si>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</si>
  <si>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</si>
  <si>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</si>
  <si>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</si>
  <si>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</si>
  <si>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</si>
  <si>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</si>
  <si>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</si>
  <si>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</si>
  <si>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</si>
  <si>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</si>
  <si>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</si>
  <si>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</si>
  <si>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</si>
  <si>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</si>
  <si>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</si>
  <si>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</si>
  <si>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</si>
  <si>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</si>
  <si>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</si>
  <si>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</si>
  <si>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06/03/22 - VENCIMENTO 11/03/22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</si>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</sst>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92159</v>
      </c>
      <c r="C7" s="46">
        <f t="shared" si="0"/>
        <v>67162</v>
      </c>
      <c r="D7" s="46">
        <f t="shared" si="0"/>
        <v>99463</v>
      </c>
      <c r="E7" s="46">
        <f t="shared" si="0"/>
        <v>47284</v>
      </c>
      <c r="F7" s="46">
        <f t="shared" si="0"/>
        <v>76603</v>
      </c>
      <c r="G7" s="46">
        <f t="shared" si="0"/>
        <v>77284</v>
      </c>
      <c r="H7" s="46">
        <f t="shared" si="0"/>
        <v>91715</v>
      </c>
      <c r="I7" s="46">
        <f t="shared" si="0"/>
        <v>122196</v>
      </c>
      <c r="J7" s="46">
        <f t="shared" si="0"/>
        <v>26864</v>
      </c>
      <c r="K7" s="46">
        <f t="shared" si="0"/>
        <v>700730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8480</v>
      </c>
      <c r="C8" s="44">
        <f t="shared" si="1"/>
        <v>7938</v>
      </c>
      <c r="D8" s="44">
        <f t="shared" si="1"/>
        <v>9547</v>
      </c>
      <c r="E8" s="44">
        <f t="shared" si="1"/>
        <v>5127</v>
      </c>
      <c r="F8" s="44">
        <f t="shared" si="1"/>
        <v>7098</v>
      </c>
      <c r="G8" s="44">
        <f t="shared" si="1"/>
        <v>4427</v>
      </c>
      <c r="H8" s="44">
        <f t="shared" si="1"/>
        <v>4332</v>
      </c>
      <c r="I8" s="44">
        <f t="shared" si="1"/>
        <v>10411</v>
      </c>
      <c r="J8" s="44">
        <f t="shared" si="1"/>
        <v>1142</v>
      </c>
      <c r="K8" s="37">
        <f>SUM(B8:J8)</f>
        <v>58502</v>
      </c>
      <c r="L8"/>
      <c r="M8"/>
      <c r="N8"/>
    </row>
    <row r="9" spans="1:14" ht="16.5" customHeight="1">
      <c r="A9" s="22" t="s">
        <v>33</v>
      </c>
      <c r="B9" s="44">
        <v>8463</v>
      </c>
      <c r="C9" s="44">
        <v>7934</v>
      </c>
      <c r="D9" s="44">
        <v>9545</v>
      </c>
      <c r="E9" s="44">
        <v>5103</v>
      </c>
      <c r="F9" s="44">
        <v>7089</v>
      </c>
      <c r="G9" s="44">
        <v>4425</v>
      </c>
      <c r="H9" s="44">
        <v>4332</v>
      </c>
      <c r="I9" s="44">
        <v>10383</v>
      </c>
      <c r="J9" s="44">
        <v>1142</v>
      </c>
      <c r="K9" s="37">
        <f>SUM(B9:J9)</f>
        <v>58416</v>
      </c>
      <c r="L9"/>
      <c r="M9"/>
      <c r="N9"/>
    </row>
    <row r="10" spans="1:14" ht="16.5" customHeight="1">
      <c r="A10" s="22" t="s">
        <v>32</v>
      </c>
      <c r="B10" s="44">
        <v>17</v>
      </c>
      <c r="C10" s="44">
        <v>4</v>
      </c>
      <c r="D10" s="44">
        <v>2</v>
      </c>
      <c r="E10" s="44">
        <v>24</v>
      </c>
      <c r="F10" s="44">
        <v>9</v>
      </c>
      <c r="G10" s="44">
        <v>2</v>
      </c>
      <c r="H10" s="44">
        <v>0</v>
      </c>
      <c r="I10" s="44">
        <v>28</v>
      </c>
      <c r="J10" s="44">
        <v>0</v>
      </c>
      <c r="K10" s="37">
        <f>SUM(B10:J10)</f>
        <v>86</v>
      </c>
      <c r="L10"/>
      <c r="M10"/>
      <c r="N10"/>
    </row>
    <row r="11" spans="1:14" ht="16.5" customHeight="1">
      <c r="A11" s="43" t="s">
        <v>31</v>
      </c>
      <c r="B11" s="42">
        <v>83679</v>
      </c>
      <c r="C11" s="42">
        <v>59224</v>
      </c>
      <c r="D11" s="42">
        <v>89916</v>
      </c>
      <c r="E11" s="42">
        <v>42157</v>
      </c>
      <c r="F11" s="42">
        <v>69505</v>
      </c>
      <c r="G11" s="42">
        <v>72857</v>
      </c>
      <c r="H11" s="42">
        <v>87383</v>
      </c>
      <c r="I11" s="42">
        <v>111785</v>
      </c>
      <c r="J11" s="42">
        <v>25722</v>
      </c>
      <c r="K11" s="37">
        <f>SUM(B11:J11)</f>
        <v>642228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0.1895</v>
      </c>
      <c r="C14" s="41">
        <v>0.2082</v>
      </c>
      <c r="D14" s="41">
        <v>0.2308</v>
      </c>
      <c r="E14" s="41">
        <v>0.2006</v>
      </c>
      <c r="F14" s="41">
        <v>0.2123</v>
      </c>
      <c r="G14" s="41">
        <v>0.2145</v>
      </c>
      <c r="H14" s="41">
        <v>0.1708</v>
      </c>
      <c r="I14" s="41">
        <v>0.1725</v>
      </c>
      <c r="J14" s="41">
        <v>0.1952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1.124142770343669</v>
      </c>
      <c r="C16" s="38">
        <v>1.263645149065184</v>
      </c>
      <c r="D16" s="38">
        <v>1.070382399781523</v>
      </c>
      <c r="E16" s="38">
        <v>1.275820475663533</v>
      </c>
      <c r="F16" s="38">
        <v>1.112028215594695</v>
      </c>
      <c r="G16" s="38">
        <v>1.165018095906377</v>
      </c>
      <c r="H16" s="38">
        <v>1.106727962729502</v>
      </c>
      <c r="I16" s="38">
        <v>1.089883608346113</v>
      </c>
      <c r="J16" s="38">
        <v>1.063208066799206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418847.09</v>
      </c>
      <c r="C18" s="35">
        <f aca="true" t="shared" si="2" ref="C18:J18">SUM(C19:C26)</f>
        <v>383427.41</v>
      </c>
      <c r="D18" s="35">
        <f t="shared" si="2"/>
        <v>515101.54000000004</v>
      </c>
      <c r="E18" s="35">
        <f t="shared" si="2"/>
        <v>264548.82999999996</v>
      </c>
      <c r="F18" s="35">
        <f t="shared" si="2"/>
        <v>385469.58</v>
      </c>
      <c r="G18" s="35">
        <f t="shared" si="2"/>
        <v>404962.13999999996</v>
      </c>
      <c r="H18" s="35">
        <f t="shared" si="2"/>
        <v>374848.11</v>
      </c>
      <c r="I18" s="35">
        <f t="shared" si="2"/>
        <v>498354.2</v>
      </c>
      <c r="J18" s="35">
        <f t="shared" si="2"/>
        <v>117746.15000000001</v>
      </c>
      <c r="K18" s="35">
        <f>SUM(B18:J18)</f>
        <v>3363305.0500000003</v>
      </c>
      <c r="L18"/>
      <c r="M18"/>
      <c r="N18"/>
    </row>
    <row r="19" spans="1:14" ht="16.5" customHeight="1">
      <c r="A19" s="18" t="s">
        <v>71</v>
      </c>
      <c r="B19" s="60">
        <f>ROUND((B13+B14)*B7,2)</f>
        <v>356028.65</v>
      </c>
      <c r="C19" s="60">
        <f aca="true" t="shared" si="3" ref="C19:J19">ROUND((C13+C14)*C7,2)</f>
        <v>285042.24</v>
      </c>
      <c r="D19" s="60">
        <f t="shared" si="3"/>
        <v>467953.52</v>
      </c>
      <c r="E19" s="60">
        <f t="shared" si="3"/>
        <v>193415.2</v>
      </c>
      <c r="F19" s="60">
        <f t="shared" si="3"/>
        <v>331599.07</v>
      </c>
      <c r="G19" s="60">
        <f t="shared" si="3"/>
        <v>337939.75</v>
      </c>
      <c r="H19" s="60">
        <f t="shared" si="3"/>
        <v>319314.94</v>
      </c>
      <c r="I19" s="60">
        <f t="shared" si="3"/>
        <v>429751.11</v>
      </c>
      <c r="J19" s="60">
        <f t="shared" si="3"/>
        <v>106902.6</v>
      </c>
      <c r="K19" s="30">
        <f>SUM(B19:J19)</f>
        <v>2827947.08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44198.38</v>
      </c>
      <c r="C20" s="30">
        <f t="shared" si="4"/>
        <v>75150</v>
      </c>
      <c r="D20" s="30">
        <f t="shared" si="4"/>
        <v>32935.69</v>
      </c>
      <c r="E20" s="30">
        <f t="shared" si="4"/>
        <v>53347.87</v>
      </c>
      <c r="F20" s="30">
        <f t="shared" si="4"/>
        <v>37148.45</v>
      </c>
      <c r="G20" s="30">
        <f t="shared" si="4"/>
        <v>55766.17</v>
      </c>
      <c r="H20" s="30">
        <f t="shared" si="4"/>
        <v>34079.83</v>
      </c>
      <c r="I20" s="30">
        <f t="shared" si="4"/>
        <v>38627.58</v>
      </c>
      <c r="J20" s="30">
        <f t="shared" si="4"/>
        <v>6757.11</v>
      </c>
      <c r="K20" s="30">
        <f aca="true" t="shared" si="5" ref="K18:K26">SUM(B20:J20)</f>
        <v>378011.08</v>
      </c>
      <c r="L20"/>
      <c r="M20"/>
      <c r="N20"/>
    </row>
    <row r="21" spans="1:14" ht="16.5" customHeight="1">
      <c r="A21" s="18" t="s">
        <v>27</v>
      </c>
      <c r="B21" s="30">
        <v>15068.45</v>
      </c>
      <c r="C21" s="30">
        <v>18377.81</v>
      </c>
      <c r="D21" s="30">
        <v>20693.9</v>
      </c>
      <c r="E21" s="30">
        <v>13565.3</v>
      </c>
      <c r="F21" s="30">
        <v>13592.81</v>
      </c>
      <c r="G21" s="30">
        <v>9474.98</v>
      </c>
      <c r="H21" s="30">
        <v>16807.16</v>
      </c>
      <c r="I21" s="30">
        <v>24746.84</v>
      </c>
      <c r="J21" s="30">
        <v>7373.16</v>
      </c>
      <c r="K21" s="30">
        <f t="shared" si="5"/>
        <v>139700.41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0</v>
      </c>
      <c r="H22" s="34">
        <v>2951.12</v>
      </c>
      <c r="I22" s="34">
        <v>2951.12</v>
      </c>
      <c r="J22" s="34">
        <v>1475.56</v>
      </c>
      <c r="K22" s="30">
        <f t="shared" si="5"/>
        <v>20657.84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61" t="s">
        <v>72</v>
      </c>
      <c r="B24" s="30">
        <v>1032.68</v>
      </c>
      <c r="C24" s="30">
        <v>944.5</v>
      </c>
      <c r="D24" s="30">
        <v>1269.38</v>
      </c>
      <c r="E24" s="30">
        <v>652.1</v>
      </c>
      <c r="F24" s="30">
        <v>949.14</v>
      </c>
      <c r="G24" s="30">
        <v>997.87</v>
      </c>
      <c r="H24" s="30">
        <v>923.61</v>
      </c>
      <c r="I24" s="30">
        <v>1227.61</v>
      </c>
      <c r="J24" s="30">
        <v>290.08</v>
      </c>
      <c r="K24" s="30">
        <f t="shared" si="5"/>
        <v>8286.97</v>
      </c>
      <c r="L24"/>
      <c r="M24"/>
      <c r="N24"/>
    </row>
    <row r="25" spans="1:14" ht="16.5" customHeight="1">
      <c r="A25" s="61" t="s">
        <v>73</v>
      </c>
      <c r="B25" s="30">
        <v>746.93</v>
      </c>
      <c r="C25" s="30">
        <v>705.95</v>
      </c>
      <c r="D25" s="30">
        <v>799.47</v>
      </c>
      <c r="E25" s="30">
        <v>454.12</v>
      </c>
      <c r="F25" s="30">
        <v>506.2</v>
      </c>
      <c r="G25" s="30">
        <v>579.6</v>
      </c>
      <c r="H25" s="30">
        <v>574.19</v>
      </c>
      <c r="I25" s="30">
        <v>801.19</v>
      </c>
      <c r="J25" s="30">
        <v>263.42</v>
      </c>
      <c r="K25" s="30">
        <f t="shared" si="5"/>
        <v>5431.07</v>
      </c>
      <c r="L25"/>
      <c r="M25"/>
      <c r="N25"/>
    </row>
    <row r="26" spans="1:14" ht="16.5" customHeight="1">
      <c r="A26" s="61" t="s">
        <v>74</v>
      </c>
      <c r="B26" s="30">
        <v>296.44</v>
      </c>
      <c r="C26" s="30">
        <v>255.79</v>
      </c>
      <c r="D26" s="30">
        <v>289.39</v>
      </c>
      <c r="E26" s="30">
        <v>163.12</v>
      </c>
      <c r="F26" s="30">
        <v>198.35</v>
      </c>
      <c r="G26" s="30">
        <v>203.77</v>
      </c>
      <c r="H26" s="30">
        <v>197.26</v>
      </c>
      <c r="I26" s="30">
        <v>248.75</v>
      </c>
      <c r="J26" s="30">
        <v>98.63</v>
      </c>
      <c r="K26" s="30">
        <f t="shared" si="5"/>
        <v>1951.5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-42979.549999999996</v>
      </c>
      <c r="C29" s="30">
        <f t="shared" si="6"/>
        <v>-40161.6</v>
      </c>
      <c r="D29" s="30">
        <f t="shared" si="6"/>
        <v>-68994.08</v>
      </c>
      <c r="E29" s="30">
        <f t="shared" si="6"/>
        <v>-26079.27</v>
      </c>
      <c r="F29" s="30">
        <f t="shared" si="6"/>
        <v>-36469.4</v>
      </c>
      <c r="G29" s="30">
        <f t="shared" si="6"/>
        <v>-25018.79</v>
      </c>
      <c r="H29" s="30">
        <f t="shared" si="6"/>
        <v>-24196.66</v>
      </c>
      <c r="I29" s="30">
        <f t="shared" si="6"/>
        <v>-52511.5</v>
      </c>
      <c r="J29" s="30">
        <f t="shared" si="6"/>
        <v>-12409.619999999999</v>
      </c>
      <c r="K29" s="30">
        <f aca="true" t="shared" si="7" ref="K29:K37">SUM(B29:J29)</f>
        <v>-328820.47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-37237.2</v>
      </c>
      <c r="C30" s="30">
        <f t="shared" si="8"/>
        <v>-34909.6</v>
      </c>
      <c r="D30" s="30">
        <f t="shared" si="8"/>
        <v>-41998</v>
      </c>
      <c r="E30" s="30">
        <f t="shared" si="8"/>
        <v>-22453.2</v>
      </c>
      <c r="F30" s="30">
        <f t="shared" si="8"/>
        <v>-31191.6</v>
      </c>
      <c r="G30" s="30">
        <f t="shared" si="8"/>
        <v>-19470</v>
      </c>
      <c r="H30" s="30">
        <f t="shared" si="8"/>
        <v>-19060.8</v>
      </c>
      <c r="I30" s="30">
        <f t="shared" si="8"/>
        <v>-45685.2</v>
      </c>
      <c r="J30" s="30">
        <f t="shared" si="8"/>
        <v>-5024.8</v>
      </c>
      <c r="K30" s="30">
        <f t="shared" si="7"/>
        <v>-257030.39999999997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-37237.2</v>
      </c>
      <c r="C31" s="30">
        <f aca="true" t="shared" si="9" ref="C31:J31">-ROUND((C9)*$E$3,2)</f>
        <v>-34909.6</v>
      </c>
      <c r="D31" s="30">
        <f t="shared" si="9"/>
        <v>-41998</v>
      </c>
      <c r="E31" s="30">
        <f t="shared" si="9"/>
        <v>-22453.2</v>
      </c>
      <c r="F31" s="30">
        <f t="shared" si="9"/>
        <v>-31191.6</v>
      </c>
      <c r="G31" s="30">
        <f t="shared" si="9"/>
        <v>-19470</v>
      </c>
      <c r="H31" s="30">
        <f t="shared" si="9"/>
        <v>-19060.8</v>
      </c>
      <c r="I31" s="30">
        <f t="shared" si="9"/>
        <v>-45685.2</v>
      </c>
      <c r="J31" s="30">
        <f t="shared" si="9"/>
        <v>-5024.8</v>
      </c>
      <c r="K31" s="30">
        <f t="shared" si="7"/>
        <v>-257030.39999999997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-5742.35</v>
      </c>
      <c r="C35" s="27">
        <f t="shared" si="10"/>
        <v>-5252</v>
      </c>
      <c r="D35" s="27">
        <f t="shared" si="10"/>
        <v>-26996.08</v>
      </c>
      <c r="E35" s="27">
        <f t="shared" si="10"/>
        <v>-3626.07</v>
      </c>
      <c r="F35" s="27">
        <f t="shared" si="10"/>
        <v>-5277.8</v>
      </c>
      <c r="G35" s="27">
        <f t="shared" si="10"/>
        <v>-5548.79</v>
      </c>
      <c r="H35" s="27">
        <f t="shared" si="10"/>
        <v>-5135.86</v>
      </c>
      <c r="I35" s="27">
        <f t="shared" si="10"/>
        <v>-6826.3</v>
      </c>
      <c r="J35" s="27">
        <f t="shared" si="10"/>
        <v>-7384.82</v>
      </c>
      <c r="K35" s="30">
        <f t="shared" si="7"/>
        <v>-71790.07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68</v>
      </c>
      <c r="B45" s="17">
        <v>-5742.35</v>
      </c>
      <c r="C45" s="17">
        <v>-5252</v>
      </c>
      <c r="D45" s="17">
        <v>-7058.58</v>
      </c>
      <c r="E45" s="17">
        <v>-3626.07</v>
      </c>
      <c r="F45" s="17">
        <v>-5277.8</v>
      </c>
      <c r="G45" s="17">
        <v>-5548.79</v>
      </c>
      <c r="H45" s="17">
        <v>-5135.86</v>
      </c>
      <c r="I45" s="17">
        <v>-6826.3</v>
      </c>
      <c r="J45" s="17">
        <v>-1613.02</v>
      </c>
      <c r="K45" s="17">
        <f>SUM(B45:J45)</f>
        <v>-46080.77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375867.54000000004</v>
      </c>
      <c r="C49" s="27">
        <f>IF(C18+C29+C50&lt;0,0,C18+C29+C50)</f>
        <v>343265.81</v>
      </c>
      <c r="D49" s="27">
        <f>IF(D18+D29+D50&lt;0,0,D18+D29+D50)</f>
        <v>446107.46</v>
      </c>
      <c r="E49" s="27">
        <f>IF(E18+E29+E50&lt;0,0,E18+E29+E50)</f>
        <v>238469.55999999997</v>
      </c>
      <c r="F49" s="27">
        <f>IF(F18+F29+F50&lt;0,0,F18+F29+F50)</f>
        <v>349000.18</v>
      </c>
      <c r="G49" s="27">
        <f>IF(G18+G29+G50&lt;0,0,G18+G29+G50)</f>
        <v>379943.35</v>
      </c>
      <c r="H49" s="27">
        <f>IF(H18+H29+H50&lt;0,0,H18+H29+H50)</f>
        <v>350651.45</v>
      </c>
      <c r="I49" s="27">
        <f>IF(I18+I29+I50&lt;0,0,I18+I29+I50)</f>
        <v>445842.7</v>
      </c>
      <c r="J49" s="27">
        <f>IF(J18+J29+J50&lt;0,0,J18+J29+J50)</f>
        <v>105336.53000000001</v>
      </c>
      <c r="K49" s="20">
        <f>SUM(B49:J49)</f>
        <v>3034484.58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375867.54</v>
      </c>
      <c r="C55" s="10">
        <f t="shared" si="11"/>
        <v>343265.82</v>
      </c>
      <c r="D55" s="10">
        <f t="shared" si="11"/>
        <v>446107.46</v>
      </c>
      <c r="E55" s="10">
        <f t="shared" si="11"/>
        <v>238469.56</v>
      </c>
      <c r="F55" s="10">
        <f t="shared" si="11"/>
        <v>349000.18</v>
      </c>
      <c r="G55" s="10">
        <f t="shared" si="11"/>
        <v>379943.35</v>
      </c>
      <c r="H55" s="10">
        <f t="shared" si="11"/>
        <v>350651.46</v>
      </c>
      <c r="I55" s="10">
        <f>SUM(I56:I68)</f>
        <v>445842.70999999996</v>
      </c>
      <c r="J55" s="10">
        <f t="shared" si="11"/>
        <v>105336.53</v>
      </c>
      <c r="K55" s="5">
        <f>SUM(K56:K68)</f>
        <v>3034484.61</v>
      </c>
      <c r="L55" s="9"/>
    </row>
    <row r="56" spans="1:11" ht="16.5" customHeight="1">
      <c r="A56" s="7" t="s">
        <v>58</v>
      </c>
      <c r="B56" s="8">
        <v>328019.6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328019.6</v>
      </c>
    </row>
    <row r="57" spans="1:11" ht="16.5" customHeight="1">
      <c r="A57" s="7" t="s">
        <v>59</v>
      </c>
      <c r="B57" s="8">
        <v>47847.94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47847.94</v>
      </c>
    </row>
    <row r="58" spans="1:11" ht="16.5" customHeight="1">
      <c r="A58" s="7" t="s">
        <v>4</v>
      </c>
      <c r="B58" s="6">
        <v>0</v>
      </c>
      <c r="C58" s="8">
        <v>343265.82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343265.82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446107.46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446107.46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238469.56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238469.56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349000.18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349000.18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379943.35</v>
      </c>
      <c r="H62" s="6">
        <v>0</v>
      </c>
      <c r="I62" s="6">
        <v>0</v>
      </c>
      <c r="J62" s="6">
        <v>0</v>
      </c>
      <c r="K62" s="5">
        <f t="shared" si="12"/>
        <v>379943.35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350651.46</v>
      </c>
      <c r="I63" s="6">
        <v>0</v>
      </c>
      <c r="J63" s="6">
        <v>0</v>
      </c>
      <c r="K63" s="5">
        <f t="shared" si="12"/>
        <v>350651.46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160993.8</v>
      </c>
      <c r="J65" s="6">
        <v>0</v>
      </c>
      <c r="K65" s="5">
        <f t="shared" si="12"/>
        <v>160993.8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284848.91</v>
      </c>
      <c r="J66" s="6">
        <v>0</v>
      </c>
      <c r="K66" s="5">
        <f t="shared" si="12"/>
        <v>284848.91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105336.53</v>
      </c>
      <c r="K67" s="5">
        <f t="shared" si="12"/>
        <v>105336.53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2022-03-10T20:00:46Z</dcterms:modified>
  <cp:category/>
  <cp:version/>
  <cp:contentType/>
  <cp:contentStatus/>
</cp:coreProperties>
</file>