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<sst xmlns="http://schemas.openxmlformats.org/spreadsheetml/2006/main" count="76" uniqueCount="75">
  <si>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</si>
  <si>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</si>
  <si>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</si>
  <si>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</si>
  <si>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</si>
  <si>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</si>
  <si>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</si>
  <si>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</si>
  <si>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</si>
  <si>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</si>
  <si>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</si>
  <si>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</si>
  <si>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</si>
  <si>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</si>
  <si>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</si>
  <si>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</si>
  <si>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</si>
  <si>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</si>
  <si>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</si>
  <si>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</si>
  <si>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</si>
  <si>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</si>
  <si>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</si>
  <si>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</si>
  <si>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</si>
  <si>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</si>
  <si>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</si>
  <si>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</si>
  <si>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</si>
  <si>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</si>
  <si>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</si>
  <si>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</si>
  <si>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</si>
  <si>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</si>
  <si>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</si>
  <si>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</si>
  <si>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</si>
  <si>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</si>
  <si>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</si>
  <si>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</si>
  <si>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</si>
  <si>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</si>
  <si>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</si>
  <si>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</si>
  <si>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</si>
  <si>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</si>
  <si>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</si>
  <si>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</si>
  <si>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</si>
  <si>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</si>
  <si>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</si>
  <si>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</si>
  <si>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</si>
  <si>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</si>
  <si>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</si>
  <si>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</si>
  <si>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</si>
  <si>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</si>
  <si>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</si>
  <si>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</si>
  <si>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</si>
  <si>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</si>
  <si>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</si>
  <si>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</si>
  <si>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</si>
  <si>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</si>
  <si>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</si>
  <si>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05/03/22 - VENCIMENTO 11/03/22</t>
  </si>
  <si>
    <t>5.2.10. Desconto do Saldo Remanescente de Investimento em SMGO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</si>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</sst>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171507</v>
      </c>
      <c r="C7" s="46">
        <f t="shared" si="0"/>
        <v>138210</v>
      </c>
      <c r="D7" s="46">
        <f t="shared" si="0"/>
        <v>207753</v>
      </c>
      <c r="E7" s="46">
        <f t="shared" si="0"/>
        <v>96372</v>
      </c>
      <c r="F7" s="46">
        <f t="shared" si="0"/>
        <v>133900</v>
      </c>
      <c r="G7" s="46">
        <f t="shared" si="0"/>
        <v>146881</v>
      </c>
      <c r="H7" s="46">
        <f t="shared" si="0"/>
        <v>165029</v>
      </c>
      <c r="I7" s="46">
        <f t="shared" si="0"/>
        <v>207920</v>
      </c>
      <c r="J7" s="46">
        <f t="shared" si="0"/>
        <v>48094</v>
      </c>
      <c r="K7" s="46">
        <f t="shared" si="0"/>
        <v>1315666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14537</v>
      </c>
      <c r="C8" s="44">
        <f t="shared" si="1"/>
        <v>14762</v>
      </c>
      <c r="D8" s="44">
        <f t="shared" si="1"/>
        <v>17183</v>
      </c>
      <c r="E8" s="44">
        <f t="shared" si="1"/>
        <v>9406</v>
      </c>
      <c r="F8" s="44">
        <f t="shared" si="1"/>
        <v>10914</v>
      </c>
      <c r="G8" s="44">
        <f t="shared" si="1"/>
        <v>7101</v>
      </c>
      <c r="H8" s="44">
        <f t="shared" si="1"/>
        <v>6450</v>
      </c>
      <c r="I8" s="44">
        <f t="shared" si="1"/>
        <v>15239</v>
      </c>
      <c r="J8" s="44">
        <f t="shared" si="1"/>
        <v>1937</v>
      </c>
      <c r="K8" s="37">
        <f>SUM(B8:J8)</f>
        <v>97529</v>
      </c>
      <c r="L8"/>
      <c r="M8"/>
      <c r="N8"/>
    </row>
    <row r="9" spans="1:14" ht="16.5" customHeight="1">
      <c r="A9" s="22" t="s">
        <v>33</v>
      </c>
      <c r="B9" s="44">
        <v>14523</v>
      </c>
      <c r="C9" s="44">
        <v>14762</v>
      </c>
      <c r="D9" s="44">
        <v>17179</v>
      </c>
      <c r="E9" s="44">
        <v>9335</v>
      </c>
      <c r="F9" s="44">
        <v>10899</v>
      </c>
      <c r="G9" s="44">
        <v>7101</v>
      </c>
      <c r="H9" s="44">
        <v>6450</v>
      </c>
      <c r="I9" s="44">
        <v>15182</v>
      </c>
      <c r="J9" s="44">
        <v>1937</v>
      </c>
      <c r="K9" s="37">
        <f>SUM(B9:J9)</f>
        <v>97368</v>
      </c>
      <c r="L9"/>
      <c r="M9"/>
      <c r="N9"/>
    </row>
    <row r="10" spans="1:14" ht="16.5" customHeight="1">
      <c r="A10" s="22" t="s">
        <v>32</v>
      </c>
      <c r="B10" s="44">
        <v>14</v>
      </c>
      <c r="C10" s="44">
        <v>0</v>
      </c>
      <c r="D10" s="44">
        <v>4</v>
      </c>
      <c r="E10" s="44">
        <v>71</v>
      </c>
      <c r="F10" s="44">
        <v>15</v>
      </c>
      <c r="G10" s="44">
        <v>0</v>
      </c>
      <c r="H10" s="44">
        <v>0</v>
      </c>
      <c r="I10" s="44">
        <v>57</v>
      </c>
      <c r="J10" s="44">
        <v>0</v>
      </c>
      <c r="K10" s="37">
        <f>SUM(B10:J10)</f>
        <v>161</v>
      </c>
      <c r="L10"/>
      <c r="M10"/>
      <c r="N10"/>
    </row>
    <row r="11" spans="1:14" ht="16.5" customHeight="1">
      <c r="A11" s="43" t="s">
        <v>31</v>
      </c>
      <c r="B11" s="42">
        <v>156970</v>
      </c>
      <c r="C11" s="42">
        <v>123448</v>
      </c>
      <c r="D11" s="42">
        <v>190570</v>
      </c>
      <c r="E11" s="42">
        <v>86966</v>
      </c>
      <c r="F11" s="42">
        <v>122986</v>
      </c>
      <c r="G11" s="42">
        <v>139780</v>
      </c>
      <c r="H11" s="42">
        <v>158579</v>
      </c>
      <c r="I11" s="42">
        <v>192681</v>
      </c>
      <c r="J11" s="42">
        <v>46157</v>
      </c>
      <c r="K11" s="37">
        <f>SUM(B11:J11)</f>
        <v>1218137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72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1.190845828882177</v>
      </c>
      <c r="C16" s="38">
        <v>1.270537739829039</v>
      </c>
      <c r="D16" s="38">
        <v>1.075512037247513</v>
      </c>
      <c r="E16" s="38">
        <v>1.355559249352745</v>
      </c>
      <c r="F16" s="38">
        <v>1.119971249621119</v>
      </c>
      <c r="G16" s="38">
        <v>1.165018095906377</v>
      </c>
      <c r="H16" s="38">
        <v>1.124578394324991</v>
      </c>
      <c r="I16" s="38">
        <v>1.105153421450601</v>
      </c>
      <c r="J16" s="38">
        <v>1.09951272782063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SUM(B19:B26)</f>
        <v>812714.52</v>
      </c>
      <c r="C18" s="35">
        <f aca="true" t="shared" si="2" ref="C18:J18">SUM(C19:C26)</f>
        <v>775384.43</v>
      </c>
      <c r="D18" s="35">
        <f t="shared" si="2"/>
        <v>1070126.0899999999</v>
      </c>
      <c r="E18" s="35">
        <f t="shared" si="2"/>
        <v>554944.72</v>
      </c>
      <c r="F18" s="35">
        <f t="shared" si="2"/>
        <v>670388.2799999999</v>
      </c>
      <c r="G18" s="35">
        <f t="shared" si="2"/>
        <v>765366.8</v>
      </c>
      <c r="H18" s="35">
        <f t="shared" si="2"/>
        <v>672718.2</v>
      </c>
      <c r="I18" s="35">
        <f t="shared" si="2"/>
        <v>845403.1099999999</v>
      </c>
      <c r="J18" s="35">
        <f t="shared" si="2"/>
        <v>214989.73</v>
      </c>
      <c r="K18" s="35">
        <f>SUM(B18:J18)</f>
        <v>6382035.880000001</v>
      </c>
      <c r="L18"/>
      <c r="M18"/>
      <c r="N18"/>
    </row>
    <row r="19" spans="1:14" ht="16.5" customHeight="1">
      <c r="A19" s="18" t="s">
        <v>74</v>
      </c>
      <c r="B19" s="61">
        <f>ROUND((B13+B14)*B7,2)</f>
        <v>662565.84</v>
      </c>
      <c r="C19" s="61">
        <f aca="true" t="shared" si="3" ref="C19:J19">ROUND((C13+C14)*C7,2)</f>
        <v>586577.06</v>
      </c>
      <c r="D19" s="61">
        <f t="shared" si="3"/>
        <v>977436.31</v>
      </c>
      <c r="E19" s="61">
        <f t="shared" si="3"/>
        <v>394209.67</v>
      </c>
      <c r="F19" s="61">
        <f t="shared" si="3"/>
        <v>579626.32</v>
      </c>
      <c r="G19" s="61">
        <f t="shared" si="3"/>
        <v>642266.55</v>
      </c>
      <c r="H19" s="61">
        <f t="shared" si="3"/>
        <v>574564.97</v>
      </c>
      <c r="I19" s="61">
        <f t="shared" si="3"/>
        <v>731233.85</v>
      </c>
      <c r="J19" s="61">
        <f t="shared" si="3"/>
        <v>191385.26</v>
      </c>
      <c r="K19" s="30">
        <f>SUM(B19:J19)</f>
        <v>5339865.829999999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126447.93</v>
      </c>
      <c r="C20" s="30">
        <f t="shared" si="4"/>
        <v>158691.23</v>
      </c>
      <c r="D20" s="30">
        <f t="shared" si="4"/>
        <v>73808.21</v>
      </c>
      <c r="E20" s="30">
        <f t="shared" si="4"/>
        <v>140164.89</v>
      </c>
      <c r="F20" s="30">
        <f t="shared" si="4"/>
        <v>69538.49</v>
      </c>
      <c r="G20" s="30">
        <f t="shared" si="4"/>
        <v>105985.6</v>
      </c>
      <c r="H20" s="30">
        <f t="shared" si="4"/>
        <v>71578.38</v>
      </c>
      <c r="I20" s="30">
        <f t="shared" si="4"/>
        <v>76891.74</v>
      </c>
      <c r="J20" s="30">
        <f t="shared" si="4"/>
        <v>19045.27</v>
      </c>
      <c r="K20" s="30">
        <f aca="true" t="shared" si="5" ref="K20:K26">SUM(B20:J20)</f>
        <v>842151.7400000001</v>
      </c>
      <c r="L20"/>
      <c r="M20"/>
      <c r="N20"/>
    </row>
    <row r="21" spans="1:14" ht="16.5" customHeight="1">
      <c r="A21" s="18" t="s">
        <v>27</v>
      </c>
      <c r="B21" s="30">
        <v>20118.97</v>
      </c>
      <c r="C21" s="30">
        <v>25189.16</v>
      </c>
      <c r="D21" s="30">
        <v>25233.18</v>
      </c>
      <c r="E21" s="30">
        <v>16275.44</v>
      </c>
      <c r="F21" s="30">
        <v>18166.16</v>
      </c>
      <c r="G21" s="30">
        <v>15328.77</v>
      </c>
      <c r="H21" s="30">
        <v>21972.76</v>
      </c>
      <c r="I21" s="30">
        <v>32169.52</v>
      </c>
      <c r="J21" s="30">
        <v>7855.2</v>
      </c>
      <c r="K21" s="30">
        <f t="shared" si="5"/>
        <v>182309.16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0" t="s">
        <v>69</v>
      </c>
      <c r="B24" s="30">
        <v>1062.85</v>
      </c>
      <c r="C24" s="30">
        <v>1014.12</v>
      </c>
      <c r="D24" s="30">
        <v>1399.34</v>
      </c>
      <c r="E24" s="30">
        <v>726.36</v>
      </c>
      <c r="F24" s="30">
        <v>877.2</v>
      </c>
      <c r="G24" s="30">
        <v>1002.51</v>
      </c>
      <c r="H24" s="30">
        <v>879.52</v>
      </c>
      <c r="I24" s="30">
        <v>1106.94</v>
      </c>
      <c r="J24" s="30">
        <v>280.8</v>
      </c>
      <c r="K24" s="30">
        <f t="shared" si="5"/>
        <v>8349.64</v>
      </c>
      <c r="L24"/>
      <c r="M24"/>
      <c r="N24"/>
    </row>
    <row r="25" spans="1:14" ht="16.5" customHeight="1">
      <c r="A25" s="60" t="s">
        <v>70</v>
      </c>
      <c r="B25" s="30">
        <v>746.93</v>
      </c>
      <c r="C25" s="30">
        <v>705.95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5431.07</v>
      </c>
      <c r="L25"/>
      <c r="M25"/>
      <c r="N25"/>
    </row>
    <row r="26" spans="1:14" ht="16.5" customHeight="1">
      <c r="A26" s="60" t="s">
        <v>71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-69811.31</v>
      </c>
      <c r="C29" s="30">
        <f t="shared" si="6"/>
        <v>-70591.92</v>
      </c>
      <c r="D29" s="30">
        <f t="shared" si="6"/>
        <v>-103306.31</v>
      </c>
      <c r="E29" s="30">
        <f t="shared" si="6"/>
        <v>-45113</v>
      </c>
      <c r="F29" s="30">
        <f t="shared" si="6"/>
        <v>-52833.38</v>
      </c>
      <c r="G29" s="30">
        <f t="shared" si="6"/>
        <v>-36819</v>
      </c>
      <c r="H29" s="30">
        <f t="shared" si="6"/>
        <v>-33270.68</v>
      </c>
      <c r="I29" s="30">
        <f t="shared" si="6"/>
        <v>-72956.09</v>
      </c>
      <c r="J29" s="30">
        <f t="shared" si="6"/>
        <v>-15856</v>
      </c>
      <c r="K29" s="30">
        <f aca="true" t="shared" si="7" ref="K29:K37">SUM(B29:J29)</f>
        <v>-500557.68999999994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-63901.2</v>
      </c>
      <c r="C30" s="30">
        <f t="shared" si="8"/>
        <v>-64952.8</v>
      </c>
      <c r="D30" s="30">
        <f t="shared" si="8"/>
        <v>-75587.6</v>
      </c>
      <c r="E30" s="30">
        <f t="shared" si="8"/>
        <v>-41074</v>
      </c>
      <c r="F30" s="30">
        <f t="shared" si="8"/>
        <v>-47955.6</v>
      </c>
      <c r="G30" s="30">
        <f t="shared" si="8"/>
        <v>-31244.4</v>
      </c>
      <c r="H30" s="30">
        <f t="shared" si="8"/>
        <v>-28380</v>
      </c>
      <c r="I30" s="30">
        <f t="shared" si="8"/>
        <v>-66800.8</v>
      </c>
      <c r="J30" s="30">
        <f t="shared" si="8"/>
        <v>-8522.8</v>
      </c>
      <c r="K30" s="30">
        <f t="shared" si="7"/>
        <v>-428419.2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-63901.2</v>
      </c>
      <c r="C31" s="30">
        <f aca="true" t="shared" si="9" ref="C31:J31">-ROUND((C9)*$E$3,2)</f>
        <v>-64952.8</v>
      </c>
      <c r="D31" s="30">
        <f t="shared" si="9"/>
        <v>-75587.6</v>
      </c>
      <c r="E31" s="30">
        <f t="shared" si="9"/>
        <v>-41074</v>
      </c>
      <c r="F31" s="30">
        <f t="shared" si="9"/>
        <v>-47955.6</v>
      </c>
      <c r="G31" s="30">
        <f t="shared" si="9"/>
        <v>-31244.4</v>
      </c>
      <c r="H31" s="30">
        <f t="shared" si="9"/>
        <v>-28380</v>
      </c>
      <c r="I31" s="30">
        <f t="shared" si="9"/>
        <v>-66800.8</v>
      </c>
      <c r="J31" s="30">
        <f t="shared" si="9"/>
        <v>-8522.8</v>
      </c>
      <c r="K31" s="30">
        <f t="shared" si="7"/>
        <v>-428419.2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-5910.11</v>
      </c>
      <c r="C35" s="27">
        <f t="shared" si="10"/>
        <v>-5639.12</v>
      </c>
      <c r="D35" s="27">
        <f t="shared" si="10"/>
        <v>-27718.71</v>
      </c>
      <c r="E35" s="27">
        <f t="shared" si="10"/>
        <v>-4039</v>
      </c>
      <c r="F35" s="27">
        <f t="shared" si="10"/>
        <v>-4877.78</v>
      </c>
      <c r="G35" s="27">
        <f t="shared" si="10"/>
        <v>-5574.6</v>
      </c>
      <c r="H35" s="27">
        <f t="shared" si="10"/>
        <v>-4890.68</v>
      </c>
      <c r="I35" s="27">
        <f t="shared" si="10"/>
        <v>-6155.29</v>
      </c>
      <c r="J35" s="27">
        <f t="shared" si="10"/>
        <v>-7333.200000000001</v>
      </c>
      <c r="K35" s="30">
        <f t="shared" si="7"/>
        <v>-72138.49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17">
        <v>-5910.11</v>
      </c>
      <c r="C45" s="17">
        <v>-5639.12</v>
      </c>
      <c r="D45" s="17">
        <v>-7781.21</v>
      </c>
      <c r="E45" s="17">
        <v>-4039</v>
      </c>
      <c r="F45" s="17">
        <v>-4877.78</v>
      </c>
      <c r="G45" s="17">
        <v>-5574.6</v>
      </c>
      <c r="H45" s="17">
        <v>-4890.68</v>
      </c>
      <c r="I45" s="17">
        <v>-6155.29</v>
      </c>
      <c r="J45" s="17">
        <v>-1561.4</v>
      </c>
      <c r="K45" s="17">
        <f>SUM(B45:J45)</f>
        <v>-46429.19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742903.21</v>
      </c>
      <c r="C49" s="27">
        <f>IF(C18+C29+C50&lt;0,0,C18+C29+C50)</f>
        <v>704792.51</v>
      </c>
      <c r="D49" s="27">
        <f>IF(D18+D29+D50&lt;0,0,D18+D29+D50)</f>
        <v>966819.7799999998</v>
      </c>
      <c r="E49" s="27">
        <f>IF(E18+E29+E50&lt;0,0,E18+E29+E50)</f>
        <v>509831.72</v>
      </c>
      <c r="F49" s="27">
        <f>IF(F18+F29+F50&lt;0,0,F18+F29+F50)</f>
        <v>617554.8999999999</v>
      </c>
      <c r="G49" s="27">
        <f>IF(G18+G29+G50&lt;0,0,G18+G29+G50)</f>
        <v>728547.8</v>
      </c>
      <c r="H49" s="27">
        <f>IF(H18+H29+H50&lt;0,0,H18+H29+H50)</f>
        <v>639447.5199999999</v>
      </c>
      <c r="I49" s="27">
        <f>IF(I18+I29+I50&lt;0,0,I18+I29+I50)</f>
        <v>772447.0199999999</v>
      </c>
      <c r="J49" s="27">
        <f>IF(J18+J29+J50&lt;0,0,J18+J29+J50)</f>
        <v>199133.73</v>
      </c>
      <c r="K49" s="20">
        <f>SUM(B49:J49)</f>
        <v>5881478.1899999995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742903.2100000001</v>
      </c>
      <c r="C55" s="10">
        <f t="shared" si="11"/>
        <v>704792.51</v>
      </c>
      <c r="D55" s="10">
        <f t="shared" si="11"/>
        <v>966819.77</v>
      </c>
      <c r="E55" s="10">
        <f t="shared" si="11"/>
        <v>509831.72</v>
      </c>
      <c r="F55" s="10">
        <f t="shared" si="11"/>
        <v>617554.9</v>
      </c>
      <c r="G55" s="10">
        <f t="shared" si="11"/>
        <v>728547.8</v>
      </c>
      <c r="H55" s="10">
        <f t="shared" si="11"/>
        <v>639447.52</v>
      </c>
      <c r="I55" s="10">
        <f>SUM(I56:I68)</f>
        <v>772447.02</v>
      </c>
      <c r="J55" s="10">
        <f t="shared" si="11"/>
        <v>199133.73</v>
      </c>
      <c r="K55" s="5">
        <f>SUM(K56:K68)</f>
        <v>5881478.18</v>
      </c>
      <c r="L55" s="9"/>
    </row>
    <row r="56" spans="1:11" ht="16.5" customHeight="1">
      <c r="A56" s="7" t="s">
        <v>58</v>
      </c>
      <c r="B56" s="8">
        <v>648628.79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648628.79</v>
      </c>
    </row>
    <row r="57" spans="1:11" ht="16.5" customHeight="1">
      <c r="A57" s="7" t="s">
        <v>59</v>
      </c>
      <c r="B57" s="8">
        <v>94274.42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94274.42</v>
      </c>
    </row>
    <row r="58" spans="1:11" ht="16.5" customHeight="1">
      <c r="A58" s="7" t="s">
        <v>4</v>
      </c>
      <c r="B58" s="6">
        <v>0</v>
      </c>
      <c r="C58" s="8">
        <v>704792.51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704792.51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966819.77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966819.77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509831.72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509831.72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617554.9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617554.9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728547.8</v>
      </c>
      <c r="H62" s="6">
        <v>0</v>
      </c>
      <c r="I62" s="6">
        <v>0</v>
      </c>
      <c r="J62" s="6">
        <v>0</v>
      </c>
      <c r="K62" s="5">
        <f t="shared" si="12"/>
        <v>728547.8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639447.52</v>
      </c>
      <c r="I63" s="6">
        <v>0</v>
      </c>
      <c r="J63" s="6">
        <v>0</v>
      </c>
      <c r="K63" s="5">
        <f t="shared" si="12"/>
        <v>639447.52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281247.96</v>
      </c>
      <c r="J65" s="6">
        <v>0</v>
      </c>
      <c r="K65" s="5">
        <f t="shared" si="12"/>
        <v>281247.96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491199.06</v>
      </c>
      <c r="J66" s="6">
        <v>0</v>
      </c>
      <c r="K66" s="5">
        <f t="shared" si="12"/>
        <v>491199.06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199133.73</v>
      </c>
      <c r="K67" s="5">
        <f t="shared" si="12"/>
        <v>199133.73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2022-03-10T19:58:51Z</dcterms:modified>
  <cp:category/>
  <cp:version/>
  <cp:contentType/>
  <cp:contentStatus/>
</cp:coreProperties>
</file>