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<sst xmlns="http://schemas.openxmlformats.org/spreadsheetml/2006/main" count="81" uniqueCount="80">
  <si>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</si>
  <si>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</si>
  <si>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</si>
  <si>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</si>
  <si>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</si>
  <si>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</si>
  <si>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</si>
  <si>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</si>
  <si>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</si>
  <si>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</si>
  <si>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</si>
  <si>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</si>
  <si>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</si>
  <si>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</si>
  <si>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</si>
  <si>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</si>
  <si>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</si>
  <si>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</si>
  <si>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</si>
  <si>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</si>
  <si>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</si>
  <si>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</si>
  <si>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</si>
  <si>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</si>
  <si>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</si>
  <si>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</si>
  <si>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</si>
  <si>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</si>
  <si>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</si>
  <si>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</si>
  <si>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</si>
  <si>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</si>
  <si>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</si>
  <si>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</si>
  <si>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</si>
  <si>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</si>
  <si>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</si>
  <si>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</si>
  <si>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</si>
  <si>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</si>
  <si>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</si>
  <si>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</si>
  <si>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</si>
  <si>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</si>
  <si>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</si>
  <si>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</si>
  <si>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</si>
  <si>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</si>
  <si>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</si>
  <si>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</si>
  <si>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</si>
  <si>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</si>
  <si>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</si>
  <si>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</si>
  <si>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</si>
  <si>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</si>
  <si>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</si>
  <si>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</si>
  <si>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</si>
  <si>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</si>
  <si>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</si>
  <si>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</si>
  <si>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</si>
  <si>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</si>
  <si>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</si>
  <si>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</si>
  <si>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</si>
  <si>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</si>
  <si>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</si>
  <si>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</si>
  <si>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</si>
  <si>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</si>
  <si>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28/03/22 - VENCIMENTO 04/04/22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</si>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</sst>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85907</v>
      </c>
      <c r="C7" s="10">
        <f>C8+C11</f>
        <v>102017</v>
      </c>
      <c r="D7" s="10">
        <f aca="true" t="shared" si="0" ref="D7:K7">D8+D11</f>
        <v>304910</v>
      </c>
      <c r="E7" s="10">
        <f t="shared" si="0"/>
        <v>242738</v>
      </c>
      <c r="F7" s="10">
        <f t="shared" si="0"/>
        <v>267413</v>
      </c>
      <c r="G7" s="10">
        <f t="shared" si="0"/>
        <v>142263</v>
      </c>
      <c r="H7" s="10">
        <f t="shared" si="0"/>
        <v>74697</v>
      </c>
      <c r="I7" s="10">
        <f t="shared" si="0"/>
        <v>111800</v>
      </c>
      <c r="J7" s="10">
        <f t="shared" si="0"/>
        <v>121737</v>
      </c>
      <c r="K7" s="10">
        <f t="shared" si="0"/>
        <v>206767</v>
      </c>
      <c r="L7" s="10">
        <f>SUM(B7:K7)</f>
        <v>1660249</v>
      </c>
      <c r="M7" s="11"/>
    </row>
    <row r="8" spans="1:13" ht="17.25" customHeight="1">
      <c r="A8" s="12" t="s">
        <v>18</v>
      </c>
      <c r="B8" s="13">
        <f>B9+B10</f>
        <v>6811</v>
      </c>
      <c r="C8" s="13">
        <f aca="true" t="shared" si="1" ref="C8:K8">C9+C10</f>
        <v>7049</v>
      </c>
      <c r="D8" s="13">
        <f t="shared" si="1"/>
        <v>22627</v>
      </c>
      <c r="E8" s="13">
        <f t="shared" si="1"/>
        <v>15786</v>
      </c>
      <c r="F8" s="13">
        <f t="shared" si="1"/>
        <v>15945</v>
      </c>
      <c r="G8" s="13">
        <f t="shared" si="1"/>
        <v>11153</v>
      </c>
      <c r="H8" s="13">
        <f t="shared" si="1"/>
        <v>5239</v>
      </c>
      <c r="I8" s="13">
        <f t="shared" si="1"/>
        <v>6043</v>
      </c>
      <c r="J8" s="13">
        <f t="shared" si="1"/>
        <v>9541</v>
      </c>
      <c r="K8" s="13">
        <f t="shared" si="1"/>
        <v>13449</v>
      </c>
      <c r="L8" s="13">
        <f>SUM(B8:K8)</f>
        <v>113643</v>
      </c>
      <c r="M8"/>
    </row>
    <row r="9" spans="1:13" ht="17.25" customHeight="1">
      <c r="A9" s="14" t="s">
        <v>19</v>
      </c>
      <c r="B9" s="15">
        <v>6809</v>
      </c>
      <c r="C9" s="15">
        <v>7049</v>
      </c>
      <c r="D9" s="15">
        <v>22627</v>
      </c>
      <c r="E9" s="15">
        <v>15786</v>
      </c>
      <c r="F9" s="15">
        <v>15945</v>
      </c>
      <c r="G9" s="15">
        <v>11153</v>
      </c>
      <c r="H9" s="15">
        <v>5223</v>
      </c>
      <c r="I9" s="15">
        <v>6043</v>
      </c>
      <c r="J9" s="15">
        <v>9541</v>
      </c>
      <c r="K9" s="15">
        <v>13449</v>
      </c>
      <c r="L9" s="13">
        <f>SUM(B9:K9)</f>
        <v>113625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</v>
      </c>
      <c r="I10" s="15">
        <v>0</v>
      </c>
      <c r="J10" s="15">
        <v>0</v>
      </c>
      <c r="K10" s="15">
        <v>0</v>
      </c>
      <c r="L10" s="13">
        <f>SUM(B10:K10)</f>
        <v>18</v>
      </c>
      <c r="M10"/>
    </row>
    <row r="11" spans="1:13" ht="17.25" customHeight="1">
      <c r="A11" s="12" t="s">
        <v>21</v>
      </c>
      <c r="B11" s="15">
        <v>79096</v>
      </c>
      <c r="C11" s="15">
        <v>94968</v>
      </c>
      <c r="D11" s="15">
        <v>282283</v>
      </c>
      <c r="E11" s="15">
        <v>226952</v>
      </c>
      <c r="F11" s="15">
        <v>251468</v>
      </c>
      <c r="G11" s="15">
        <v>131110</v>
      </c>
      <c r="H11" s="15">
        <v>69458</v>
      </c>
      <c r="I11" s="15">
        <v>105757</v>
      </c>
      <c r="J11" s="15">
        <v>112196</v>
      </c>
      <c r="K11" s="15">
        <v>193318</v>
      </c>
      <c r="L11" s="13">
        <f>SUM(B11:K11)</f>
        <v>1546606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1.300341758873887</v>
      </c>
      <c r="C16" s="22">
        <v>1.256265277931768</v>
      </c>
      <c r="D16" s="22">
        <v>1.113393217918675</v>
      </c>
      <c r="E16" s="22">
        <v>1.131792272396316</v>
      </c>
      <c r="F16" s="22">
        <v>1.231007566788543</v>
      </c>
      <c r="G16" s="22">
        <v>1.263762445890372</v>
      </c>
      <c r="H16" s="22">
        <v>1.176377451358422</v>
      </c>
      <c r="I16" s="22">
        <v>1.253392521459041</v>
      </c>
      <c r="J16" s="22">
        <v>1.310105826278608</v>
      </c>
      <c r="K16" s="22">
        <v>1.152936077152679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727662.9199999999</v>
      </c>
      <c r="C18" s="25">
        <f aca="true" t="shared" si="2" ref="C18:K18">SUM(C19:C26)</f>
        <v>463835.8</v>
      </c>
      <c r="D18" s="25">
        <f t="shared" si="2"/>
        <v>1472428.2400000005</v>
      </c>
      <c r="E18" s="25">
        <f t="shared" si="2"/>
        <v>1198682.97</v>
      </c>
      <c r="F18" s="25">
        <f t="shared" si="2"/>
        <v>1283375.5499999998</v>
      </c>
      <c r="G18" s="25">
        <f t="shared" si="2"/>
        <v>770728.0900000001</v>
      </c>
      <c r="H18" s="25">
        <f t="shared" si="2"/>
        <v>416721.83999999997</v>
      </c>
      <c r="I18" s="25">
        <f t="shared" si="2"/>
        <v>542157.05</v>
      </c>
      <c r="J18" s="25">
        <f t="shared" si="2"/>
        <v>666570.6299999999</v>
      </c>
      <c r="K18" s="25">
        <f t="shared" si="2"/>
        <v>814539.4599999998</v>
      </c>
      <c r="L18" s="25">
        <f>SUM(B18:K18)</f>
        <v>8356702.55</v>
      </c>
      <c r="M18"/>
    </row>
    <row r="19" spans="1:13" ht="17.25" customHeight="1">
      <c r="A19" s="26" t="s">
        <v>24</v>
      </c>
      <c r="B19" s="60">
        <f>ROUND((B13+B14)*B7,2)</f>
        <v>555998.69</v>
      </c>
      <c r="C19" s="60">
        <f aca="true" t="shared" si="3" ref="C19:K19">ROUND((C13+C14)*C7,2)</f>
        <v>361109.57</v>
      </c>
      <c r="D19" s="60">
        <f t="shared" si="3"/>
        <v>1284555.34</v>
      </c>
      <c r="E19" s="60">
        <f t="shared" si="3"/>
        <v>1035860.14</v>
      </c>
      <c r="F19" s="60">
        <f t="shared" si="3"/>
        <v>1008280.72</v>
      </c>
      <c r="G19" s="60">
        <f t="shared" si="3"/>
        <v>589808.17</v>
      </c>
      <c r="H19" s="60">
        <f t="shared" si="3"/>
        <v>341133.73</v>
      </c>
      <c r="I19" s="60">
        <f t="shared" si="3"/>
        <v>423319.52</v>
      </c>
      <c r="J19" s="60">
        <f t="shared" si="3"/>
        <v>496431.31</v>
      </c>
      <c r="K19" s="60">
        <f t="shared" si="3"/>
        <v>688534.11</v>
      </c>
      <c r="L19" s="33">
        <f>SUM(B19:K19)</f>
        <v>6785031.299999999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166989.62</v>
      </c>
      <c r="C20" s="33">
        <f t="shared" si="4"/>
        <v>92539.84</v>
      </c>
      <c r="D20" s="33">
        <f t="shared" si="4"/>
        <v>145659.86</v>
      </c>
      <c r="E20" s="33">
        <f t="shared" si="4"/>
        <v>136518.36</v>
      </c>
      <c r="F20" s="33">
        <f t="shared" si="4"/>
        <v>232920.48</v>
      </c>
      <c r="G20" s="33">
        <f t="shared" si="4"/>
        <v>155569.25</v>
      </c>
      <c r="H20" s="33">
        <f t="shared" si="4"/>
        <v>60168.3</v>
      </c>
      <c r="I20" s="33">
        <f t="shared" si="4"/>
        <v>107266</v>
      </c>
      <c r="J20" s="33">
        <f t="shared" si="4"/>
        <v>153946.24</v>
      </c>
      <c r="K20" s="33">
        <f t="shared" si="4"/>
        <v>105301.71</v>
      </c>
      <c r="L20" s="33">
        <f aca="true" t="shared" si="5" ref="L19:L26">SUM(B20:K20)</f>
        <v>1356879.66</v>
      </c>
      <c r="M20"/>
    </row>
    <row r="21" spans="1:13" ht="17.25" customHeight="1">
      <c r="A21" s="27" t="s">
        <v>26</v>
      </c>
      <c r="B21" s="33">
        <v>2221</v>
      </c>
      <c r="C21" s="33">
        <v>8042.97</v>
      </c>
      <c r="D21" s="33">
        <v>37097.11</v>
      </c>
      <c r="E21" s="33">
        <v>22992.43</v>
      </c>
      <c r="F21" s="33">
        <v>38851.63</v>
      </c>
      <c r="G21" s="33">
        <v>24286.14</v>
      </c>
      <c r="H21" s="33">
        <v>13351.28</v>
      </c>
      <c r="I21" s="33">
        <v>9315.8</v>
      </c>
      <c r="J21" s="33">
        <v>12293.46</v>
      </c>
      <c r="K21" s="33">
        <v>16545.23</v>
      </c>
      <c r="L21" s="33">
        <f t="shared" si="5"/>
        <v>184997.05000000002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27" t="s">
        <v>76</v>
      </c>
      <c r="B24" s="33">
        <v>573.2</v>
      </c>
      <c r="C24" s="33">
        <v>364.34</v>
      </c>
      <c r="D24" s="33">
        <v>1157.99</v>
      </c>
      <c r="E24" s="33">
        <v>944.5</v>
      </c>
      <c r="F24" s="33">
        <v>1009.47</v>
      </c>
      <c r="G24" s="33">
        <v>605.68</v>
      </c>
      <c r="H24" s="33">
        <v>327.21</v>
      </c>
      <c r="I24" s="33">
        <v>427</v>
      </c>
      <c r="J24" s="33">
        <v>524.46</v>
      </c>
      <c r="K24" s="33">
        <v>640.49</v>
      </c>
      <c r="L24" s="33">
        <f t="shared" si="5"/>
        <v>6574.34</v>
      </c>
      <c r="M24"/>
    </row>
    <row r="25" spans="1:13" ht="17.25" customHeight="1">
      <c r="A25" s="27" t="s">
        <v>77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290.72</v>
      </c>
      <c r="K25" s="33">
        <v>387.96</v>
      </c>
      <c r="L25" s="33">
        <f t="shared" si="5"/>
        <v>3694.7199999999993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-124226.30000000002</v>
      </c>
      <c r="C29" s="33">
        <f t="shared" si="6"/>
        <v>-33041.549999999996</v>
      </c>
      <c r="D29" s="33">
        <f t="shared" si="6"/>
        <v>-105997.98000000001</v>
      </c>
      <c r="E29" s="33">
        <f t="shared" si="6"/>
        <v>2890373.7800000003</v>
      </c>
      <c r="F29" s="33">
        <f t="shared" si="6"/>
        <v>-75771.31</v>
      </c>
      <c r="G29" s="33">
        <f t="shared" si="6"/>
        <v>1702558.81</v>
      </c>
      <c r="H29" s="33">
        <f t="shared" si="6"/>
        <v>-33249.23</v>
      </c>
      <c r="I29" s="33">
        <f t="shared" si="6"/>
        <v>-40569.200000000004</v>
      </c>
      <c r="J29" s="33">
        <f t="shared" si="6"/>
        <v>-44896.740000000005</v>
      </c>
      <c r="K29" s="33">
        <f t="shared" si="6"/>
        <v>-62737.15</v>
      </c>
      <c r="L29" s="33">
        <f aca="true" t="shared" si="7" ref="L29:L36">SUM(B29:K29)</f>
        <v>4072443.1299999994</v>
      </c>
      <c r="M29"/>
    </row>
    <row r="30" spans="1:13" ht="18.75" customHeight="1">
      <c r="A30" s="27" t="s">
        <v>30</v>
      </c>
      <c r="B30" s="33">
        <f>B31+B32+B33+B34</f>
        <v>-29959.6</v>
      </c>
      <c r="C30" s="33">
        <f aca="true" t="shared" si="8" ref="C30:K30">C31+C32+C33+C34</f>
        <v>-31015.6</v>
      </c>
      <c r="D30" s="33">
        <f t="shared" si="8"/>
        <v>-99558.8</v>
      </c>
      <c r="E30" s="33">
        <f t="shared" si="8"/>
        <v>-69458.4</v>
      </c>
      <c r="F30" s="33">
        <f t="shared" si="8"/>
        <v>-70158</v>
      </c>
      <c r="G30" s="33">
        <f t="shared" si="8"/>
        <v>-49073.2</v>
      </c>
      <c r="H30" s="33">
        <f t="shared" si="8"/>
        <v>-22981.2</v>
      </c>
      <c r="I30" s="33">
        <f t="shared" si="8"/>
        <v>-38194.83</v>
      </c>
      <c r="J30" s="33">
        <f t="shared" si="8"/>
        <v>-41980.4</v>
      </c>
      <c r="K30" s="33">
        <f t="shared" si="8"/>
        <v>-59175.6</v>
      </c>
      <c r="L30" s="33">
        <f t="shared" si="7"/>
        <v>-511555.63000000006</v>
      </c>
      <c r="M30"/>
    </row>
    <row r="31" spans="1:13" s="36" customFormat="1" ht="18.75" customHeight="1">
      <c r="A31" s="34" t="s">
        <v>57</v>
      </c>
      <c r="B31" s="33">
        <f>-ROUND((B9)*$E$3,2)</f>
        <v>-29959.6</v>
      </c>
      <c r="C31" s="33">
        <f aca="true" t="shared" si="9" ref="C31:K31">-ROUND((C9)*$E$3,2)</f>
        <v>-31015.6</v>
      </c>
      <c r="D31" s="33">
        <f t="shared" si="9"/>
        <v>-99558.8</v>
      </c>
      <c r="E31" s="33">
        <f t="shared" si="9"/>
        <v>-69458.4</v>
      </c>
      <c r="F31" s="33">
        <f t="shared" si="9"/>
        <v>-70158</v>
      </c>
      <c r="G31" s="33">
        <f t="shared" si="9"/>
        <v>-49073.2</v>
      </c>
      <c r="H31" s="33">
        <f t="shared" si="9"/>
        <v>-22981.2</v>
      </c>
      <c r="I31" s="33">
        <f t="shared" si="9"/>
        <v>-26589.2</v>
      </c>
      <c r="J31" s="33">
        <f t="shared" si="9"/>
        <v>-41980.4</v>
      </c>
      <c r="K31" s="33">
        <f t="shared" si="9"/>
        <v>-59175.6</v>
      </c>
      <c r="L31" s="33">
        <f t="shared" si="7"/>
        <v>-499950.00000000006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-11.26</v>
      </c>
      <c r="J33" s="17">
        <v>0</v>
      </c>
      <c r="K33" s="17">
        <v>0</v>
      </c>
      <c r="L33" s="33">
        <f t="shared" si="7"/>
        <v>-11.26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-11594.37</v>
      </c>
      <c r="J34" s="17">
        <v>0</v>
      </c>
      <c r="K34" s="17">
        <v>0</v>
      </c>
      <c r="L34" s="33">
        <f t="shared" si="7"/>
        <v>-11594.37</v>
      </c>
      <c r="M34"/>
    </row>
    <row r="35" spans="1:13" s="36" customFormat="1" ht="18.75" customHeight="1">
      <c r="A35" s="27" t="s">
        <v>34</v>
      </c>
      <c r="B35" s="38">
        <f>SUM(B36:B47)</f>
        <v>-94266.70000000001</v>
      </c>
      <c r="C35" s="38">
        <f aca="true" t="shared" si="10" ref="C35:K35">SUM(C36:C47)</f>
        <v>-2025.95</v>
      </c>
      <c r="D35" s="38">
        <f t="shared" si="10"/>
        <v>-6439.18</v>
      </c>
      <c r="E35" s="38">
        <f t="shared" si="10"/>
        <v>2959832.18</v>
      </c>
      <c r="F35" s="38">
        <f t="shared" si="10"/>
        <v>-5613.31</v>
      </c>
      <c r="G35" s="38">
        <f t="shared" si="10"/>
        <v>1751632.01</v>
      </c>
      <c r="H35" s="38">
        <f t="shared" si="10"/>
        <v>-10268.03</v>
      </c>
      <c r="I35" s="38">
        <f t="shared" si="10"/>
        <v>-2374.37</v>
      </c>
      <c r="J35" s="38">
        <f t="shared" si="10"/>
        <v>-2916.34</v>
      </c>
      <c r="K35" s="38">
        <f t="shared" si="10"/>
        <v>-3561.55</v>
      </c>
      <c r="L35" s="33">
        <f t="shared" si="7"/>
        <v>4583998.76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33">
        <v>2970000</v>
      </c>
      <c r="F44" s="17">
        <v>0</v>
      </c>
      <c r="G44" s="33">
        <v>1755000</v>
      </c>
      <c r="H44" s="17">
        <v>0</v>
      </c>
      <c r="I44" s="33">
        <v>436500</v>
      </c>
      <c r="J44" s="17">
        <v>0</v>
      </c>
      <c r="K44" s="17">
        <v>0</v>
      </c>
      <c r="L44" s="33">
        <f>SUM(B44:K44)</f>
        <v>5161500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33">
        <v>-436500</v>
      </c>
      <c r="J45" s="17">
        <v>0</v>
      </c>
      <c r="K45" s="17">
        <v>0</v>
      </c>
      <c r="L45" s="33">
        <f>SUM(B45:K45)</f>
        <v>-436500</v>
      </c>
    </row>
    <row r="46" spans="1:12" ht="18.75" customHeight="1">
      <c r="A46" s="37" t="s">
        <v>73</v>
      </c>
      <c r="B46" s="33">
        <v>-3187.33</v>
      </c>
      <c r="C46" s="33">
        <v>-2025.95</v>
      </c>
      <c r="D46" s="33">
        <v>-6439.18</v>
      </c>
      <c r="E46" s="33">
        <v>-5252</v>
      </c>
      <c r="F46" s="33">
        <v>-5613.31</v>
      </c>
      <c r="G46" s="33">
        <v>-3367.99</v>
      </c>
      <c r="H46" s="33">
        <v>-1819.49</v>
      </c>
      <c r="I46" s="33">
        <v>-2374.37</v>
      </c>
      <c r="J46" s="33">
        <v>-2916.34</v>
      </c>
      <c r="K46" s="33">
        <v>-3561.55</v>
      </c>
      <c r="L46" s="33">
        <f t="shared" si="11"/>
        <v>-36557.51000000001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603436.6199999999</v>
      </c>
      <c r="C50" s="41">
        <f>IF(C18+C29+C42+C51&lt;0,0,C18+C29+C51)</f>
        <v>430794.25</v>
      </c>
      <c r="D50" s="41">
        <f>IF(D18+D29+D42+D51&lt;0,0,D18+D29+D51)</f>
        <v>1366430.2600000005</v>
      </c>
      <c r="E50" s="41">
        <f>IF(E18+E29+E42+E51&lt;0,0,E18+E29+E51)</f>
        <v>4089056.75</v>
      </c>
      <c r="F50" s="41">
        <f>IF(F18+F29+F42+F51&lt;0,0,F18+F29+F51)</f>
        <v>1207604.2399999998</v>
      </c>
      <c r="G50" s="41">
        <f>IF(G18+G29+G42+G51&lt;0,0,G18+G29+G51)</f>
        <v>2473286.9000000004</v>
      </c>
      <c r="H50" s="41">
        <f>IF(H18+H29+H42+H51&lt;0,0,H18+H29+H51)</f>
        <v>383472.61</v>
      </c>
      <c r="I50" s="41">
        <f>IF(I18+I29+I42+I51&lt;0,0,I18+I29+I51)</f>
        <v>501587.85000000003</v>
      </c>
      <c r="J50" s="41">
        <f>IF(J18+J29+J42+J51&lt;0,0,J18+J29+J51)</f>
        <v>621673.8899999999</v>
      </c>
      <c r="K50" s="41">
        <f>IF(K18+K29+K42+K51&lt;0,0,K18+K29+K51)</f>
        <v>751802.3099999998</v>
      </c>
      <c r="L50" s="42">
        <f>SUM(B50:K50)</f>
        <v>12429145.680000002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603436.63</v>
      </c>
      <c r="C56" s="41">
        <f aca="true" t="shared" si="12" ref="C56:J56">SUM(C57:C68)</f>
        <v>430794.27</v>
      </c>
      <c r="D56" s="41">
        <f t="shared" si="12"/>
        <v>1366430.26</v>
      </c>
      <c r="E56" s="41">
        <f t="shared" si="12"/>
        <v>4089056.76</v>
      </c>
      <c r="F56" s="41">
        <f t="shared" si="12"/>
        <v>1207604.23</v>
      </c>
      <c r="G56" s="41">
        <f t="shared" si="12"/>
        <v>2473286.9</v>
      </c>
      <c r="H56" s="41">
        <f t="shared" si="12"/>
        <v>383472.61</v>
      </c>
      <c r="I56" s="41">
        <f>SUM(I57:I71)</f>
        <v>501587.85</v>
      </c>
      <c r="J56" s="41">
        <f t="shared" si="12"/>
        <v>621673.89</v>
      </c>
      <c r="K56" s="41">
        <f>SUM(K57:K70)</f>
        <v>751802.31</v>
      </c>
      <c r="L56" s="46">
        <f>SUM(B56:K56)</f>
        <v>12429145.71</v>
      </c>
      <c r="M56" s="40"/>
    </row>
    <row r="57" spans="1:13" ht="18.75" customHeight="1">
      <c r="A57" s="47" t="s">
        <v>50</v>
      </c>
      <c r="B57" s="48">
        <v>603436.63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603436.63</v>
      </c>
      <c r="M57" s="40"/>
    </row>
    <row r="58" spans="1:12" ht="18.75" customHeight="1">
      <c r="A58" s="47" t="s">
        <v>60</v>
      </c>
      <c r="B58" s="17">
        <v>0</v>
      </c>
      <c r="C58" s="48">
        <v>376040.32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376040.32</v>
      </c>
    </row>
    <row r="59" spans="1:12" ht="18.75" customHeight="1">
      <c r="A59" s="47" t="s">
        <v>61</v>
      </c>
      <c r="B59" s="17">
        <v>0</v>
      </c>
      <c r="C59" s="48">
        <v>54753.95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54753.95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1366430.26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1366430.26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4089056.76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4089056.76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1207604.23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1207604.23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2473286.9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2473286.9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383472.61</v>
      </c>
      <c r="I64" s="17">
        <v>0</v>
      </c>
      <c r="J64" s="17">
        <v>0</v>
      </c>
      <c r="K64" s="17">
        <v>0</v>
      </c>
      <c r="L64" s="46">
        <f t="shared" si="13"/>
        <v>383472.61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621673.89</v>
      </c>
      <c r="K66" s="17">
        <v>0</v>
      </c>
      <c r="L66" s="46">
        <f t="shared" si="13"/>
        <v>621673.89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423866.14</v>
      </c>
      <c r="L67" s="46">
        <f t="shared" si="13"/>
        <v>423866.14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327936.17</v>
      </c>
      <c r="L68" s="46">
        <f t="shared" si="13"/>
        <v>327936.17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501587.85</v>
      </c>
      <c r="J71" s="52">
        <v>0</v>
      </c>
      <c r="K71" s="52">
        <v>0</v>
      </c>
      <c r="L71" s="51">
        <f>SUM(B71:K71)</f>
        <v>501587.85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2022-04-01T21:24:25Z</dcterms:modified>
  <cp:category/>
  <cp:version/>
  <cp:contentType/>
  <cp:contentStatus/>
</cp:coreProperties>
</file>