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<sst xmlns="http://schemas.openxmlformats.org/spreadsheetml/2006/main" count="81" uniqueCount="80">
  <si>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</si>
  <si>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</si>
  <si>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</si>
  <si>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</si>
  <si>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</si>
  <si>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</si>
  <si>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</si>
  <si>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</si>
  <si>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</si>
  <si>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</si>
  <si>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</si>
  <si>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</si>
  <si>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</si>
  <si>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</si>
  <si>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</si>
  <si>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</si>
  <si>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</si>
  <si>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</si>
  <si>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</si>
  <si>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</si>
  <si>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</si>
  <si>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</si>
  <si>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</si>
  <si>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</si>
  <si>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</si>
  <si>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</si>
  <si>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</si>
  <si>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</si>
  <si>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</si>
  <si>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</si>
  <si>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</si>
  <si>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</si>
  <si>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</si>
  <si>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</si>
  <si>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</si>
  <si>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</si>
  <si>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</si>
  <si>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</si>
  <si>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</si>
  <si>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</si>
  <si>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</si>
  <si>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</si>
  <si>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</si>
  <si>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</si>
  <si>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</si>
  <si>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</si>
  <si>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</si>
  <si>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</si>
  <si>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</si>
  <si>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</si>
  <si>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</si>
  <si>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</si>
  <si>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</si>
  <si>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</si>
  <si>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</si>
  <si>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</si>
  <si>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</si>
  <si>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</si>
  <si>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</si>
  <si>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</si>
  <si>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</si>
  <si>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</si>
  <si>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</si>
  <si>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</si>
  <si>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</si>
  <si>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</si>
  <si>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</si>
  <si>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</si>
  <si>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</si>
  <si>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</si>
  <si>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</si>
  <si>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</si>
  <si>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21/03/22 - VENCIMENTO 28/03/22</t>
  </si>
  <si>
    <t>5.2.11. Desconto do Saldo Remanescente de Investimento em SMGO</t>
  </si>
  <si>
    <t>7.15. Consórcio KBPX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</si>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</sst>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86360</v>
      </c>
      <c r="C7" s="10">
        <f>C8+C11</f>
        <v>101880</v>
      </c>
      <c r="D7" s="10">
        <f aca="true" t="shared" si="0" ref="D7:K7">D8+D11</f>
        <v>303172</v>
      </c>
      <c r="E7" s="10">
        <f t="shared" si="0"/>
        <v>242316</v>
      </c>
      <c r="F7" s="10">
        <f t="shared" si="0"/>
        <v>267281</v>
      </c>
      <c r="G7" s="10">
        <f t="shared" si="0"/>
        <v>141196</v>
      </c>
      <c r="H7" s="10">
        <f t="shared" si="0"/>
        <v>74529</v>
      </c>
      <c r="I7" s="10">
        <f t="shared" si="0"/>
        <v>112767</v>
      </c>
      <c r="J7" s="10">
        <f t="shared" si="0"/>
        <v>119157</v>
      </c>
      <c r="K7" s="10">
        <f t="shared" si="0"/>
        <v>208488</v>
      </c>
      <c r="L7" s="10">
        <f>SUM(B7:K7)</f>
        <v>1657146</v>
      </c>
      <c r="M7" s="11"/>
    </row>
    <row r="8" spans="1:13" ht="17.25" customHeight="1">
      <c r="A8" s="12" t="s">
        <v>18</v>
      </c>
      <c r="B8" s="13">
        <f>B9+B10</f>
        <v>6869</v>
      </c>
      <c r="C8" s="13">
        <f aca="true" t="shared" si="1" ref="C8:K8">C9+C10</f>
        <v>7390</v>
      </c>
      <c r="D8" s="13">
        <f t="shared" si="1"/>
        <v>22847</v>
      </c>
      <c r="E8" s="13">
        <f t="shared" si="1"/>
        <v>16048</v>
      </c>
      <c r="F8" s="13">
        <f t="shared" si="1"/>
        <v>16113</v>
      </c>
      <c r="G8" s="13">
        <f t="shared" si="1"/>
        <v>11395</v>
      </c>
      <c r="H8" s="13">
        <f t="shared" si="1"/>
        <v>5569</v>
      </c>
      <c r="I8" s="13">
        <f t="shared" si="1"/>
        <v>6259</v>
      </c>
      <c r="J8" s="13">
        <f t="shared" si="1"/>
        <v>10107</v>
      </c>
      <c r="K8" s="13">
        <f t="shared" si="1"/>
        <v>14192</v>
      </c>
      <c r="L8" s="13">
        <f>SUM(B8:K8)</f>
        <v>116789</v>
      </c>
      <c r="M8"/>
    </row>
    <row r="9" spans="1:13" ht="17.25" customHeight="1">
      <c r="A9" s="14" t="s">
        <v>19</v>
      </c>
      <c r="B9" s="15">
        <v>6866</v>
      </c>
      <c r="C9" s="15">
        <v>7390</v>
      </c>
      <c r="D9" s="15">
        <v>22847</v>
      </c>
      <c r="E9" s="15">
        <v>16048</v>
      </c>
      <c r="F9" s="15">
        <v>16113</v>
      </c>
      <c r="G9" s="15">
        <v>11395</v>
      </c>
      <c r="H9" s="15">
        <v>5550</v>
      </c>
      <c r="I9" s="15">
        <v>6259</v>
      </c>
      <c r="J9" s="15">
        <v>10107</v>
      </c>
      <c r="K9" s="15">
        <v>14192</v>
      </c>
      <c r="L9" s="13">
        <f>SUM(B9:K9)</f>
        <v>116767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19</v>
      </c>
      <c r="I10" s="15">
        <v>0</v>
      </c>
      <c r="J10" s="15">
        <v>0</v>
      </c>
      <c r="K10" s="15">
        <v>0</v>
      </c>
      <c r="L10" s="13">
        <f>SUM(B10:K10)</f>
        <v>22</v>
      </c>
      <c r="M10"/>
    </row>
    <row r="11" spans="1:13" ht="17.25" customHeight="1">
      <c r="A11" s="12" t="s">
        <v>21</v>
      </c>
      <c r="B11" s="15">
        <v>79491</v>
      </c>
      <c r="C11" s="15">
        <v>94490</v>
      </c>
      <c r="D11" s="15">
        <v>280325</v>
      </c>
      <c r="E11" s="15">
        <v>226268</v>
      </c>
      <c r="F11" s="15">
        <v>251168</v>
      </c>
      <c r="G11" s="15">
        <v>129801</v>
      </c>
      <c r="H11" s="15">
        <v>68960</v>
      </c>
      <c r="I11" s="15">
        <v>106508</v>
      </c>
      <c r="J11" s="15">
        <v>109050</v>
      </c>
      <c r="K11" s="15">
        <v>194296</v>
      </c>
      <c r="L11" s="13">
        <f>SUM(B11:K11)</f>
        <v>1540357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75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1.30239670024495</v>
      </c>
      <c r="C16" s="22">
        <v>1.255909415786044</v>
      </c>
      <c r="D16" s="22">
        <v>1.115821777421139</v>
      </c>
      <c r="E16" s="22">
        <v>1.136597790396725</v>
      </c>
      <c r="F16" s="22">
        <v>1.231541808001306</v>
      </c>
      <c r="G16" s="22">
        <v>1.267048399161796</v>
      </c>
      <c r="H16" s="22">
        <v>1.190007629991128</v>
      </c>
      <c r="I16" s="22">
        <v>1.242231832244928</v>
      </c>
      <c r="J16" s="22">
        <v>1.334506812274362</v>
      </c>
      <c r="K16" s="22">
        <v>1.156174211571516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SUM(B19:B26)</f>
        <v>730379.07</v>
      </c>
      <c r="C18" s="25">
        <f aca="true" t="shared" si="2" ref="C18:K18">SUM(C19:C26)</f>
        <v>461637.73</v>
      </c>
      <c r="D18" s="25">
        <f t="shared" si="2"/>
        <v>1463048.9500000002</v>
      </c>
      <c r="E18" s="25">
        <f t="shared" si="2"/>
        <v>1198435.7600000002</v>
      </c>
      <c r="F18" s="25">
        <f t="shared" si="2"/>
        <v>1279828.8100000003</v>
      </c>
      <c r="G18" s="25">
        <f t="shared" si="2"/>
        <v>764848.5099999999</v>
      </c>
      <c r="H18" s="25">
        <f t="shared" si="2"/>
        <v>420008.3499999999</v>
      </c>
      <c r="I18" s="25">
        <f t="shared" si="2"/>
        <v>540510.02</v>
      </c>
      <c r="J18" s="25">
        <f t="shared" si="2"/>
        <v>663520.7499999999</v>
      </c>
      <c r="K18" s="25">
        <f t="shared" si="2"/>
        <v>821502.5299999999</v>
      </c>
      <c r="L18" s="25">
        <f>SUM(B18:K18)</f>
        <v>8343720.4799999995</v>
      </c>
      <c r="M18"/>
    </row>
    <row r="19" spans="1:13" ht="17.25" customHeight="1">
      <c r="A19" s="26" t="s">
        <v>24</v>
      </c>
      <c r="B19" s="62">
        <f>ROUND((B13+B14)*B7,2)</f>
        <v>557203.36</v>
      </c>
      <c r="C19" s="62">
        <f aca="true" t="shared" si="3" ref="C19:K19">ROUND((C13+C14)*C7,2)</f>
        <v>359616.02</v>
      </c>
      <c r="D19" s="62">
        <f t="shared" si="3"/>
        <v>1273686.21</v>
      </c>
      <c r="E19" s="62">
        <f t="shared" si="3"/>
        <v>1031175.74</v>
      </c>
      <c r="F19" s="62">
        <f t="shared" si="3"/>
        <v>1004976.56</v>
      </c>
      <c r="G19" s="62">
        <f t="shared" si="3"/>
        <v>583760.74</v>
      </c>
      <c r="H19" s="62">
        <f t="shared" si="3"/>
        <v>339419.97</v>
      </c>
      <c r="I19" s="62">
        <f t="shared" si="3"/>
        <v>425796.92</v>
      </c>
      <c r="J19" s="62">
        <f t="shared" si="3"/>
        <v>484563.86</v>
      </c>
      <c r="K19" s="62">
        <f t="shared" si="3"/>
        <v>692346.95</v>
      </c>
      <c r="L19" s="33">
        <f>SUM(B19:K19)</f>
        <v>6752546.330000001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168496.46</v>
      </c>
      <c r="C20" s="33">
        <f t="shared" si="4"/>
        <v>92029.13</v>
      </c>
      <c r="D20" s="33">
        <f t="shared" si="4"/>
        <v>147520.6</v>
      </c>
      <c r="E20" s="33">
        <f t="shared" si="4"/>
        <v>140856.33</v>
      </c>
      <c r="F20" s="33">
        <f t="shared" si="4"/>
        <v>232694.09</v>
      </c>
      <c r="G20" s="33">
        <f t="shared" si="4"/>
        <v>155892.37</v>
      </c>
      <c r="H20" s="33">
        <f t="shared" si="4"/>
        <v>64492.38</v>
      </c>
      <c r="I20" s="33">
        <f t="shared" si="4"/>
        <v>103141.57</v>
      </c>
      <c r="J20" s="33">
        <f t="shared" si="4"/>
        <v>162089.91</v>
      </c>
      <c r="K20" s="33">
        <f t="shared" si="4"/>
        <v>108126.74</v>
      </c>
      <c r="L20" s="33">
        <f aca="true" t="shared" si="5" ref="L20:L26">SUM(B20:K20)</f>
        <v>1375339.5799999998</v>
      </c>
      <c r="M20"/>
    </row>
    <row r="21" spans="1:13" ht="17.25" customHeight="1">
      <c r="A21" s="27" t="s">
        <v>26</v>
      </c>
      <c r="B21" s="33">
        <v>2221</v>
      </c>
      <c r="C21" s="33">
        <v>7849.16</v>
      </c>
      <c r="D21" s="33">
        <v>36728.53</v>
      </c>
      <c r="E21" s="33">
        <v>23089.33</v>
      </c>
      <c r="F21" s="33">
        <v>38833.12</v>
      </c>
      <c r="G21" s="33">
        <v>24133.19</v>
      </c>
      <c r="H21" s="33">
        <v>14022.85</v>
      </c>
      <c r="I21" s="33">
        <v>9315.8</v>
      </c>
      <c r="J21" s="33">
        <v>12967.36</v>
      </c>
      <c r="K21" s="33">
        <v>16861.14</v>
      </c>
      <c r="L21" s="33">
        <f t="shared" si="5"/>
        <v>186021.48000000004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3" t="s">
        <v>77</v>
      </c>
      <c r="B24" s="33">
        <v>577.84</v>
      </c>
      <c r="C24" s="33">
        <v>364.34</v>
      </c>
      <c r="D24" s="33">
        <v>1155.67</v>
      </c>
      <c r="E24" s="33">
        <v>946.82</v>
      </c>
      <c r="F24" s="33">
        <v>1011.79</v>
      </c>
      <c r="G24" s="33">
        <v>603.36</v>
      </c>
      <c r="H24" s="33">
        <v>331.85</v>
      </c>
      <c r="I24" s="33">
        <v>427</v>
      </c>
      <c r="J24" s="33">
        <v>524.46</v>
      </c>
      <c r="K24" s="33">
        <v>649.78</v>
      </c>
      <c r="L24" s="33">
        <f t="shared" si="5"/>
        <v>6592.910000000001</v>
      </c>
      <c r="M24"/>
    </row>
    <row r="25" spans="1:13" ht="17.25" customHeight="1">
      <c r="A25" s="63" t="s">
        <v>78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</v>
      </c>
      <c r="I25" s="33">
        <v>240.45</v>
      </c>
      <c r="J25" s="33">
        <v>290.72</v>
      </c>
      <c r="K25" s="33">
        <v>387.96</v>
      </c>
      <c r="L25" s="33">
        <f t="shared" si="5"/>
        <v>3694.7</v>
      </c>
      <c r="M25"/>
    </row>
    <row r="26" spans="1:13" ht="17.25" customHeight="1">
      <c r="A26" s="63" t="s">
        <v>79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-124502.91</v>
      </c>
      <c r="C29" s="33">
        <f t="shared" si="6"/>
        <v>-34541.95</v>
      </c>
      <c r="D29" s="33">
        <f t="shared" si="6"/>
        <v>-106953.08</v>
      </c>
      <c r="E29" s="33">
        <f t="shared" si="6"/>
        <v>-80791.91999999994</v>
      </c>
      <c r="F29" s="33">
        <f t="shared" si="6"/>
        <v>-76523.42</v>
      </c>
      <c r="G29" s="33">
        <f t="shared" si="6"/>
        <v>-53493.08</v>
      </c>
      <c r="H29" s="33">
        <f t="shared" si="6"/>
        <v>-34713.84</v>
      </c>
      <c r="I29" s="33">
        <f t="shared" si="6"/>
        <v>-39595.43</v>
      </c>
      <c r="J29" s="33">
        <f t="shared" si="6"/>
        <v>-47387.14</v>
      </c>
      <c r="K29" s="33">
        <f t="shared" si="6"/>
        <v>-66057.97</v>
      </c>
      <c r="L29" s="33">
        <f aca="true" t="shared" si="7" ref="L29:L36">SUM(B29:K29)</f>
        <v>-664560.74</v>
      </c>
      <c r="M29"/>
    </row>
    <row r="30" spans="1:13" ht="18.75" customHeight="1">
      <c r="A30" s="27" t="s">
        <v>30</v>
      </c>
      <c r="B30" s="33">
        <f>B31+B32+B33+B34</f>
        <v>-30210.4</v>
      </c>
      <c r="C30" s="33">
        <f aca="true" t="shared" si="8" ref="C30:K30">C31+C32+C33+C34</f>
        <v>-32516</v>
      </c>
      <c r="D30" s="33">
        <f t="shared" si="8"/>
        <v>-100526.8</v>
      </c>
      <c r="E30" s="33">
        <f t="shared" si="8"/>
        <v>-70611.2</v>
      </c>
      <c r="F30" s="33">
        <f t="shared" si="8"/>
        <v>-70897.2</v>
      </c>
      <c r="G30" s="33">
        <f t="shared" si="8"/>
        <v>-50138</v>
      </c>
      <c r="H30" s="33">
        <f t="shared" si="8"/>
        <v>-24420</v>
      </c>
      <c r="I30" s="33">
        <f t="shared" si="8"/>
        <v>-37221.06</v>
      </c>
      <c r="J30" s="33">
        <f t="shared" si="8"/>
        <v>-44470.8</v>
      </c>
      <c r="K30" s="33">
        <f t="shared" si="8"/>
        <v>-62444.8</v>
      </c>
      <c r="L30" s="33">
        <f t="shared" si="7"/>
        <v>-523456.26</v>
      </c>
      <c r="M30"/>
    </row>
    <row r="31" spans="1:13" s="36" customFormat="1" ht="18.75" customHeight="1">
      <c r="A31" s="34" t="s">
        <v>57</v>
      </c>
      <c r="B31" s="33">
        <f>-ROUND((B9)*$E$3,2)</f>
        <v>-30210.4</v>
      </c>
      <c r="C31" s="33">
        <f aca="true" t="shared" si="9" ref="C31:K31">-ROUND((C9)*$E$3,2)</f>
        <v>-32516</v>
      </c>
      <c r="D31" s="33">
        <f t="shared" si="9"/>
        <v>-100526.8</v>
      </c>
      <c r="E31" s="33">
        <f t="shared" si="9"/>
        <v>-70611.2</v>
      </c>
      <c r="F31" s="33">
        <f t="shared" si="9"/>
        <v>-70897.2</v>
      </c>
      <c r="G31" s="33">
        <f t="shared" si="9"/>
        <v>-50138</v>
      </c>
      <c r="H31" s="33">
        <f t="shared" si="9"/>
        <v>-24420</v>
      </c>
      <c r="I31" s="33">
        <f t="shared" si="9"/>
        <v>-27539.6</v>
      </c>
      <c r="J31" s="33">
        <f t="shared" si="9"/>
        <v>-44470.8</v>
      </c>
      <c r="K31" s="33">
        <f t="shared" si="9"/>
        <v>-62444.8</v>
      </c>
      <c r="L31" s="33">
        <f t="shared" si="7"/>
        <v>-513774.8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-107</v>
      </c>
      <c r="J33" s="17">
        <v>0</v>
      </c>
      <c r="K33" s="17">
        <v>0</v>
      </c>
      <c r="L33" s="33">
        <f t="shared" si="7"/>
        <v>-107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-9574.46</v>
      </c>
      <c r="J34" s="17">
        <v>0</v>
      </c>
      <c r="K34" s="17">
        <v>0</v>
      </c>
      <c r="L34" s="33">
        <f t="shared" si="7"/>
        <v>-9574.46</v>
      </c>
      <c r="M34"/>
    </row>
    <row r="35" spans="1:13" s="36" customFormat="1" ht="18.75" customHeight="1">
      <c r="A35" s="27" t="s">
        <v>34</v>
      </c>
      <c r="B35" s="38">
        <f>SUM(B36:B47)</f>
        <v>-94292.51000000001</v>
      </c>
      <c r="C35" s="38">
        <f aca="true" t="shared" si="10" ref="C35:K35">SUM(C36:C47)</f>
        <v>-2025.95</v>
      </c>
      <c r="D35" s="38">
        <f t="shared" si="10"/>
        <v>-6426.28</v>
      </c>
      <c r="E35" s="38">
        <f t="shared" si="10"/>
        <v>-10180.719999999948</v>
      </c>
      <c r="F35" s="38">
        <f t="shared" si="10"/>
        <v>-5626.22</v>
      </c>
      <c r="G35" s="38">
        <f t="shared" si="10"/>
        <v>-3355.08</v>
      </c>
      <c r="H35" s="38">
        <f t="shared" si="10"/>
        <v>-10293.84</v>
      </c>
      <c r="I35" s="38">
        <f t="shared" si="10"/>
        <v>-2374.37</v>
      </c>
      <c r="J35" s="38">
        <f t="shared" si="10"/>
        <v>-2916.34</v>
      </c>
      <c r="K35" s="38">
        <f t="shared" si="10"/>
        <v>-3613.17</v>
      </c>
      <c r="L35" s="33">
        <f t="shared" si="7"/>
        <v>-141104.47999999995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33">
        <v>958500</v>
      </c>
      <c r="F44" s="17">
        <v>0</v>
      </c>
      <c r="G44" s="17">
        <v>0</v>
      </c>
      <c r="H44" s="17">
        <v>0</v>
      </c>
      <c r="I44" s="33">
        <v>436500</v>
      </c>
      <c r="J44" s="17">
        <v>0</v>
      </c>
      <c r="K44" s="17">
        <v>0</v>
      </c>
      <c r="L44" s="33">
        <f>SUM(B44:K44)</f>
        <v>1395000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33">
        <v>-958500</v>
      </c>
      <c r="F45" s="17">
        <v>0</v>
      </c>
      <c r="G45" s="17">
        <v>0</v>
      </c>
      <c r="H45" s="17">
        <v>0</v>
      </c>
      <c r="I45" s="33">
        <v>-436500</v>
      </c>
      <c r="J45" s="17">
        <v>0</v>
      </c>
      <c r="K45" s="17">
        <v>0</v>
      </c>
      <c r="L45" s="33">
        <f>SUM(B45:K45)</f>
        <v>-1395000</v>
      </c>
    </row>
    <row r="46" spans="1:12" ht="18.75" customHeight="1">
      <c r="A46" s="37" t="s">
        <v>73</v>
      </c>
      <c r="B46" s="33">
        <v>-3213.14</v>
      </c>
      <c r="C46" s="33">
        <v>-2025.95</v>
      </c>
      <c r="D46" s="33">
        <v>-6426.28</v>
      </c>
      <c r="E46" s="33">
        <v>-5264.9</v>
      </c>
      <c r="F46" s="33">
        <v>-5626.22</v>
      </c>
      <c r="G46" s="33">
        <v>-3355.08</v>
      </c>
      <c r="H46" s="33">
        <v>-1845.3</v>
      </c>
      <c r="I46" s="33">
        <v>-2374.37</v>
      </c>
      <c r="J46" s="33">
        <v>-2916.34</v>
      </c>
      <c r="K46" s="33">
        <v>-3613.17</v>
      </c>
      <c r="L46" s="33">
        <f t="shared" si="11"/>
        <v>-36660.75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605876.1599999999</v>
      </c>
      <c r="C50" s="41">
        <f>IF(C18+C29+C42+C51&lt;0,0,C18+C29+C51)</f>
        <v>427095.77999999997</v>
      </c>
      <c r="D50" s="41">
        <f>IF(D18+D29+D42+D51&lt;0,0,D18+D29+D51)</f>
        <v>1356095.87</v>
      </c>
      <c r="E50" s="41">
        <f>IF(E18+E29+E42+E51&lt;0,0,E18+E29+E51)</f>
        <v>1117643.8400000003</v>
      </c>
      <c r="F50" s="41">
        <f>IF(F18+F29+F42+F51&lt;0,0,F18+F29+F51)</f>
        <v>1203305.3900000004</v>
      </c>
      <c r="G50" s="41">
        <f>IF(G18+G29+G42+G51&lt;0,0,G18+G29+G51)</f>
        <v>711355.4299999999</v>
      </c>
      <c r="H50" s="41">
        <f>IF(H18+H29+H42+H51&lt;0,0,H18+H29+H51)</f>
        <v>385294.5099999999</v>
      </c>
      <c r="I50" s="41">
        <f>IF(I18+I29+I42+I51&lt;0,0,I18+I29+I51)</f>
        <v>500914.59</v>
      </c>
      <c r="J50" s="41">
        <f>IF(J18+J29+J42+J51&lt;0,0,J18+J29+J51)</f>
        <v>616133.6099999999</v>
      </c>
      <c r="K50" s="41">
        <f>IF(K18+K29+K42+K51&lt;0,0,K18+K29+K51)</f>
        <v>755444.5599999999</v>
      </c>
      <c r="L50" s="42">
        <f>SUM(B50:K50)</f>
        <v>7679159.739999999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605876.15</v>
      </c>
      <c r="C56" s="41">
        <f aca="true" t="shared" si="12" ref="C56:J56">SUM(C57:C68)</f>
        <v>427095.78</v>
      </c>
      <c r="D56" s="41">
        <f t="shared" si="12"/>
        <v>1356095.87</v>
      </c>
      <c r="E56" s="41">
        <f t="shared" si="12"/>
        <v>1117643.83</v>
      </c>
      <c r="F56" s="41">
        <f t="shared" si="12"/>
        <v>1203305.4</v>
      </c>
      <c r="G56" s="41">
        <f t="shared" si="12"/>
        <v>711355.43</v>
      </c>
      <c r="H56" s="41">
        <f t="shared" si="12"/>
        <v>385294.51</v>
      </c>
      <c r="I56" s="41">
        <f>SUM(I57:I71)</f>
        <v>500914.59</v>
      </c>
      <c r="J56" s="41">
        <f t="shared" si="12"/>
        <v>616133.61</v>
      </c>
      <c r="K56" s="41">
        <f>SUM(K57:K70)</f>
        <v>755444.56</v>
      </c>
      <c r="L56" s="46">
        <f>SUM(B56:K56)</f>
        <v>7679159.73</v>
      </c>
      <c r="M56" s="40"/>
    </row>
    <row r="57" spans="1:13" ht="18.75" customHeight="1">
      <c r="A57" s="47" t="s">
        <v>50</v>
      </c>
      <c r="B57" s="48">
        <v>605876.15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605876.15</v>
      </c>
      <c r="M57" s="40"/>
    </row>
    <row r="58" spans="1:12" ht="18.75" customHeight="1">
      <c r="A58" s="47" t="s">
        <v>60</v>
      </c>
      <c r="B58" s="17">
        <v>0</v>
      </c>
      <c r="C58" s="48">
        <v>373708.81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373708.81</v>
      </c>
    </row>
    <row r="59" spans="1:12" ht="18.75" customHeight="1">
      <c r="A59" s="47" t="s">
        <v>61</v>
      </c>
      <c r="B59" s="17">
        <v>0</v>
      </c>
      <c r="C59" s="48">
        <v>53386.97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53386.97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1356095.87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1356095.87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1117643.83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1117643.83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1203305.4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1203305.4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711355.43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711355.43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385294.51</v>
      </c>
      <c r="I64" s="17">
        <v>0</v>
      </c>
      <c r="J64" s="17">
        <v>0</v>
      </c>
      <c r="K64" s="17">
        <v>0</v>
      </c>
      <c r="L64" s="46">
        <f t="shared" si="13"/>
        <v>385294.51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616133.61</v>
      </c>
      <c r="K66" s="17">
        <v>0</v>
      </c>
      <c r="L66" s="46">
        <f t="shared" si="13"/>
        <v>616133.61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430225.68</v>
      </c>
      <c r="L67" s="46">
        <f t="shared" si="13"/>
        <v>430225.68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325218.88</v>
      </c>
      <c r="L68" s="46">
        <f t="shared" si="13"/>
        <v>325218.88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500914.59</v>
      </c>
      <c r="J71" s="52">
        <v>0</v>
      </c>
      <c r="K71" s="52">
        <v>0</v>
      </c>
      <c r="L71" s="51">
        <f>SUM(B71:K71)</f>
        <v>500914.59</v>
      </c>
    </row>
    <row r="72" spans="1:12" ht="18" customHeight="1">
      <c r="A72" s="60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2022-03-25T17:43:56Z</dcterms:modified>
  <cp:category/>
  <cp:version/>
  <cp:contentType/>
  <cp:contentStatus/>
</cp:coreProperties>
</file>