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<sst xmlns="http://schemas.openxmlformats.org/spreadsheetml/2006/main" count="82" uniqueCount="81">
  <si>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</si>
  <si>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</si>
  <si>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</si>
  <si>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</si>
  <si>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</si>
  <si>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</si>
  <si>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</si>
  <si>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</si>
  <si>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</si>
  <si>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</si>
  <si>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</si>
  <si>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</si>
  <si>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</si>
  <si>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</si>
  <si>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</si>
  <si>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</si>
  <si>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</si>
  <si>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</si>
  <si>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</si>
  <si>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</si>
  <si>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</si>
  <si>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</si>
  <si>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</si>
  <si>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</si>
  <si>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</si>
  <si>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</si>
  <si>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</si>
  <si>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</si>
  <si>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</si>
  <si>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</si>
  <si>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</si>
  <si>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</si>
  <si>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</si>
  <si>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</si>
  <si>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</si>
  <si>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</si>
  <si>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</si>
  <si>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</si>
  <si>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</si>
  <si>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</si>
  <si>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</si>
  <si>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</si>
  <si>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</si>
  <si>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</si>
  <si>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</si>
  <si>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</si>
  <si>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</si>
  <si>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</si>
  <si>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</si>
  <si>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</si>
  <si>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</si>
  <si>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</si>
  <si>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</si>
  <si>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</si>
  <si>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</si>
  <si>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</si>
  <si>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</si>
  <si>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</si>
  <si>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</si>
  <si>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</si>
  <si>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</si>
  <si>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</si>
  <si>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</si>
  <si>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</si>
  <si>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</si>
  <si>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</si>
  <si>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</si>
  <si>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</si>
  <si>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</si>
  <si>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</si>
  <si>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</si>
  <si>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18/03/22 - VENCIMENTO 25/03/22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</si>
  <si>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</si>
  <si>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</si>
  <si>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</si>
  <si>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</si>
  <si>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</si>
  <si>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</si>
  <si>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</si>
  <si>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</si>
  <si>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Energia para tração de jan e fev,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</si>
</sst>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85239</v>
      </c>
      <c r="C7" s="10">
        <f>C8+C11</f>
        <v>104341</v>
      </c>
      <c r="D7" s="10">
        <f aca="true" t="shared" si="0" ref="D7:K7">D8+D11</f>
        <v>309945</v>
      </c>
      <c r="E7" s="10">
        <f t="shared" si="0"/>
        <v>245192</v>
      </c>
      <c r="F7" s="10">
        <f t="shared" si="0"/>
        <v>271098</v>
      </c>
      <c r="G7" s="10">
        <f t="shared" si="0"/>
        <v>144393</v>
      </c>
      <c r="H7" s="10">
        <f t="shared" si="0"/>
        <v>78121</v>
      </c>
      <c r="I7" s="10">
        <f t="shared" si="0"/>
        <v>115320</v>
      </c>
      <c r="J7" s="10">
        <f t="shared" si="0"/>
        <v>120592</v>
      </c>
      <c r="K7" s="10">
        <f t="shared" si="0"/>
        <v>217364</v>
      </c>
      <c r="L7" s="10">
        <f>SUM(B7:K7)</f>
        <v>1691605</v>
      </c>
      <c r="M7" s="11"/>
    </row>
    <row r="8" spans="1:13" ht="17.25" customHeight="1">
      <c r="A8" s="12" t="s">
        <v>18</v>
      </c>
      <c r="B8" s="13">
        <f>B9+B10</f>
        <v>6759</v>
      </c>
      <c r="C8" s="13">
        <f aca="true" t="shared" si="1" ref="C8:K8">C9+C10</f>
        <v>7311</v>
      </c>
      <c r="D8" s="13">
        <f t="shared" si="1"/>
        <v>22832</v>
      </c>
      <c r="E8" s="13">
        <f t="shared" si="1"/>
        <v>15653</v>
      </c>
      <c r="F8" s="13">
        <f t="shared" si="1"/>
        <v>15896</v>
      </c>
      <c r="G8" s="13">
        <f t="shared" si="1"/>
        <v>11676</v>
      </c>
      <c r="H8" s="13">
        <f t="shared" si="1"/>
        <v>5477</v>
      </c>
      <c r="I8" s="13">
        <f t="shared" si="1"/>
        <v>6185</v>
      </c>
      <c r="J8" s="13">
        <f t="shared" si="1"/>
        <v>9747</v>
      </c>
      <c r="K8" s="13">
        <f t="shared" si="1"/>
        <v>14399</v>
      </c>
      <c r="L8" s="13">
        <f>SUM(B8:K8)</f>
        <v>115935</v>
      </c>
      <c r="M8"/>
    </row>
    <row r="9" spans="1:13" ht="17.25" customHeight="1">
      <c r="A9" s="14" t="s">
        <v>19</v>
      </c>
      <c r="B9" s="15">
        <v>6756</v>
      </c>
      <c r="C9" s="15">
        <v>7311</v>
      </c>
      <c r="D9" s="15">
        <v>22832</v>
      </c>
      <c r="E9" s="15">
        <v>15653</v>
      </c>
      <c r="F9" s="15">
        <v>15896</v>
      </c>
      <c r="G9" s="15">
        <v>11676</v>
      </c>
      <c r="H9" s="15">
        <v>5449</v>
      </c>
      <c r="I9" s="15">
        <v>6185</v>
      </c>
      <c r="J9" s="15">
        <v>9747</v>
      </c>
      <c r="K9" s="15">
        <v>14399</v>
      </c>
      <c r="L9" s="13">
        <f>SUM(B9:K9)</f>
        <v>115904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28</v>
      </c>
      <c r="I10" s="15">
        <v>0</v>
      </c>
      <c r="J10" s="15">
        <v>0</v>
      </c>
      <c r="K10" s="15">
        <v>0</v>
      </c>
      <c r="L10" s="13">
        <f>SUM(B10:K10)</f>
        <v>31</v>
      </c>
      <c r="M10"/>
    </row>
    <row r="11" spans="1:13" ht="17.25" customHeight="1">
      <c r="A11" s="12" t="s">
        <v>21</v>
      </c>
      <c r="B11" s="15">
        <v>78480</v>
      </c>
      <c r="C11" s="15">
        <v>97030</v>
      </c>
      <c r="D11" s="15">
        <v>287113</v>
      </c>
      <c r="E11" s="15">
        <v>229539</v>
      </c>
      <c r="F11" s="15">
        <v>255202</v>
      </c>
      <c r="G11" s="15">
        <v>132717</v>
      </c>
      <c r="H11" s="15">
        <v>72644</v>
      </c>
      <c r="I11" s="15">
        <v>109135</v>
      </c>
      <c r="J11" s="15">
        <v>110845</v>
      </c>
      <c r="K11" s="15">
        <v>202965</v>
      </c>
      <c r="L11" s="13">
        <f>SUM(B11:K11)</f>
        <v>1575670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1.317435393034181</v>
      </c>
      <c r="C16" s="22">
        <v>1.237701165232976</v>
      </c>
      <c r="D16" s="22">
        <v>1.095649616784399</v>
      </c>
      <c r="E16" s="22">
        <v>1.128706856217026</v>
      </c>
      <c r="F16" s="22">
        <v>1.217253449536817</v>
      </c>
      <c r="G16" s="22">
        <v>1.239265217950692</v>
      </c>
      <c r="H16" s="22">
        <v>1.135405280961153</v>
      </c>
      <c r="I16" s="22">
        <v>1.220313828973983</v>
      </c>
      <c r="J16" s="22">
        <v>1.327023338581393</v>
      </c>
      <c r="K16" s="22">
        <v>1.119903997073809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729419.0900000001</v>
      </c>
      <c r="C18" s="25">
        <f aca="true" t="shared" si="2" ref="C18:K18">SUM(C19:C26)</f>
        <v>466231.39999999997</v>
      </c>
      <c r="D18" s="25">
        <f t="shared" si="2"/>
        <v>1468133.1800000002</v>
      </c>
      <c r="E18" s="25">
        <f t="shared" si="2"/>
        <v>1203383.76</v>
      </c>
      <c r="F18" s="25">
        <f t="shared" si="2"/>
        <v>1283423.4299999997</v>
      </c>
      <c r="G18" s="25">
        <f t="shared" si="2"/>
        <v>764668.5100000001</v>
      </c>
      <c r="H18" s="25">
        <f t="shared" si="2"/>
        <v>420145.41</v>
      </c>
      <c r="I18" s="25">
        <f t="shared" si="2"/>
        <v>542892.62</v>
      </c>
      <c r="J18" s="25">
        <f t="shared" si="2"/>
        <v>667880.7199999999</v>
      </c>
      <c r="K18" s="25">
        <f t="shared" si="2"/>
        <v>829133.13</v>
      </c>
      <c r="L18" s="25">
        <f>SUM(B18:K18)</f>
        <v>8375311.249999999</v>
      </c>
      <c r="M18"/>
    </row>
    <row r="19" spans="1:13" ht="17.25" customHeight="1">
      <c r="A19" s="26" t="s">
        <v>24</v>
      </c>
      <c r="B19" s="61">
        <f>ROUND((B13+B14)*B7,2)</f>
        <v>549970.55</v>
      </c>
      <c r="C19" s="61">
        <f aca="true" t="shared" si="3" ref="C19:K19">ROUND((C13+C14)*C7,2)</f>
        <v>368302.86</v>
      </c>
      <c r="D19" s="61">
        <f t="shared" si="3"/>
        <v>1302140.93</v>
      </c>
      <c r="E19" s="61">
        <f t="shared" si="3"/>
        <v>1043414.56</v>
      </c>
      <c r="F19" s="61">
        <f t="shared" si="3"/>
        <v>1019328.48</v>
      </c>
      <c r="G19" s="61">
        <f t="shared" si="3"/>
        <v>596978.42</v>
      </c>
      <c r="H19" s="61">
        <f t="shared" si="3"/>
        <v>355778.66</v>
      </c>
      <c r="I19" s="61">
        <f t="shared" si="3"/>
        <v>435436.79</v>
      </c>
      <c r="J19" s="61">
        <f t="shared" si="3"/>
        <v>490399.43</v>
      </c>
      <c r="K19" s="61">
        <f t="shared" si="3"/>
        <v>721822.37</v>
      </c>
      <c r="L19" s="33">
        <f>SUM(B19:K19)</f>
        <v>6883573.05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174580.12</v>
      </c>
      <c r="C20" s="33">
        <f t="shared" si="4"/>
        <v>87546.02</v>
      </c>
      <c r="D20" s="33">
        <f t="shared" si="4"/>
        <v>124549.28</v>
      </c>
      <c r="E20" s="33">
        <f t="shared" si="4"/>
        <v>134294.61</v>
      </c>
      <c r="F20" s="33">
        <f t="shared" si="4"/>
        <v>221452.63</v>
      </c>
      <c r="G20" s="33">
        <f t="shared" si="4"/>
        <v>142836.17</v>
      </c>
      <c r="H20" s="33">
        <f t="shared" si="4"/>
        <v>48174.31</v>
      </c>
      <c r="I20" s="33">
        <f t="shared" si="4"/>
        <v>95932.75</v>
      </c>
      <c r="J20" s="33">
        <f t="shared" si="4"/>
        <v>160372.06</v>
      </c>
      <c r="K20" s="33">
        <f t="shared" si="4"/>
        <v>86549.39</v>
      </c>
      <c r="L20" s="33">
        <f aca="true" t="shared" si="5" ref="L20:L26">SUM(B20:K20)</f>
        <v>1276287.34</v>
      </c>
      <c r="M20"/>
    </row>
    <row r="21" spans="1:13" ht="17.25" customHeight="1">
      <c r="A21" s="27" t="s">
        <v>26</v>
      </c>
      <c r="B21" s="33">
        <v>2414.81</v>
      </c>
      <c r="C21" s="33">
        <v>8236.78</v>
      </c>
      <c r="D21" s="33">
        <v>36331.68</v>
      </c>
      <c r="E21" s="33">
        <v>22362.55</v>
      </c>
      <c r="F21" s="33">
        <v>39321.92</v>
      </c>
      <c r="G21" s="33">
        <v>23794.03</v>
      </c>
      <c r="H21" s="33">
        <v>14121.61</v>
      </c>
      <c r="I21" s="33">
        <v>9267.35</v>
      </c>
      <c r="J21" s="33">
        <v>13209.61</v>
      </c>
      <c r="K21" s="33">
        <v>16593.67</v>
      </c>
      <c r="L21" s="33">
        <f t="shared" si="5"/>
        <v>185654.01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76</v>
      </c>
      <c r="B24" s="33">
        <v>573.2</v>
      </c>
      <c r="C24" s="33">
        <v>366.66</v>
      </c>
      <c r="D24" s="33">
        <v>1153.35</v>
      </c>
      <c r="E24" s="33">
        <v>944.5</v>
      </c>
      <c r="F24" s="33">
        <v>1007.15</v>
      </c>
      <c r="G24" s="33">
        <v>601.04</v>
      </c>
      <c r="H24" s="33">
        <v>329.53</v>
      </c>
      <c r="I24" s="33">
        <v>427</v>
      </c>
      <c r="J24" s="33">
        <v>524.46</v>
      </c>
      <c r="K24" s="33">
        <v>649.78</v>
      </c>
      <c r="L24" s="33">
        <f t="shared" si="5"/>
        <v>6576.669999999999</v>
      </c>
      <c r="M24"/>
    </row>
    <row r="25" spans="1:13" ht="17.25" customHeight="1">
      <c r="A25" s="62" t="s">
        <v>77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2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-698931.03</v>
      </c>
      <c r="C29" s="33">
        <f t="shared" si="6"/>
        <v>-36303.840000000004</v>
      </c>
      <c r="D29" s="33">
        <f t="shared" si="6"/>
        <v>-107095.76000000001</v>
      </c>
      <c r="E29" s="33">
        <f t="shared" si="6"/>
        <v>-79537.78999999996</v>
      </c>
      <c r="F29" s="33">
        <f t="shared" si="6"/>
        <v>-75542.81</v>
      </c>
      <c r="G29" s="33">
        <f t="shared" si="6"/>
        <v>-54804.58</v>
      </c>
      <c r="H29" s="33">
        <f t="shared" si="6"/>
        <v>-36495.95</v>
      </c>
      <c r="I29" s="33">
        <f t="shared" si="6"/>
        <v>-36445.1</v>
      </c>
      <c r="J29" s="33">
        <f t="shared" si="6"/>
        <v>-45820.670000000006</v>
      </c>
      <c r="K29" s="33">
        <f t="shared" si="6"/>
        <v>-66986.31999999999</v>
      </c>
      <c r="L29" s="33">
        <f aca="true" t="shared" si="7" ref="L29:L36">SUM(B29:K29)</f>
        <v>-1237963.85</v>
      </c>
      <c r="M29"/>
    </row>
    <row r="30" spans="1:13" ht="18.75" customHeight="1">
      <c r="A30" s="27" t="s">
        <v>30</v>
      </c>
      <c r="B30" s="33">
        <f>B31+B32+B33+B34</f>
        <v>-29726.4</v>
      </c>
      <c r="C30" s="33">
        <f aca="true" t="shared" si="8" ref="C30:K30">C31+C32+C33+C34</f>
        <v>-32168.4</v>
      </c>
      <c r="D30" s="33">
        <f t="shared" si="8"/>
        <v>-100460.8</v>
      </c>
      <c r="E30" s="33">
        <f t="shared" si="8"/>
        <v>-68873.2</v>
      </c>
      <c r="F30" s="33">
        <f t="shared" si="8"/>
        <v>-69942.4</v>
      </c>
      <c r="G30" s="33">
        <f t="shared" si="8"/>
        <v>-51374.4</v>
      </c>
      <c r="H30" s="33">
        <f t="shared" si="8"/>
        <v>-23975.6</v>
      </c>
      <c r="I30" s="33">
        <f t="shared" si="8"/>
        <v>-34070.729999999996</v>
      </c>
      <c r="J30" s="33">
        <f t="shared" si="8"/>
        <v>-42886.8</v>
      </c>
      <c r="K30" s="33">
        <f t="shared" si="8"/>
        <v>-63355.6</v>
      </c>
      <c r="L30" s="33">
        <f t="shared" si="7"/>
        <v>-516834.3299999999</v>
      </c>
      <c r="M30"/>
    </row>
    <row r="31" spans="1:13" s="36" customFormat="1" ht="18.75" customHeight="1">
      <c r="A31" s="34" t="s">
        <v>56</v>
      </c>
      <c r="B31" s="33">
        <f>-ROUND((B9)*$E$3,2)</f>
        <v>-29726.4</v>
      </c>
      <c r="C31" s="33">
        <f aca="true" t="shared" si="9" ref="C31:K31">-ROUND((C9)*$E$3,2)</f>
        <v>-32168.4</v>
      </c>
      <c r="D31" s="33">
        <f t="shared" si="9"/>
        <v>-100460.8</v>
      </c>
      <c r="E31" s="33">
        <f t="shared" si="9"/>
        <v>-68873.2</v>
      </c>
      <c r="F31" s="33">
        <f t="shared" si="9"/>
        <v>-69942.4</v>
      </c>
      <c r="G31" s="33">
        <f t="shared" si="9"/>
        <v>-51374.4</v>
      </c>
      <c r="H31" s="33">
        <f t="shared" si="9"/>
        <v>-23975.6</v>
      </c>
      <c r="I31" s="33">
        <f t="shared" si="9"/>
        <v>-27214</v>
      </c>
      <c r="J31" s="33">
        <f t="shared" si="9"/>
        <v>-42886.8</v>
      </c>
      <c r="K31" s="33">
        <f t="shared" si="9"/>
        <v>-63355.6</v>
      </c>
      <c r="L31" s="33">
        <f t="shared" si="7"/>
        <v>-509977.5999999999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-11.28</v>
      </c>
      <c r="J33" s="17">
        <v>0</v>
      </c>
      <c r="K33" s="17">
        <v>0</v>
      </c>
      <c r="L33" s="33">
        <f t="shared" si="7"/>
        <v>-11.28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-6845.45</v>
      </c>
      <c r="J34" s="17">
        <v>0</v>
      </c>
      <c r="K34" s="17">
        <v>0</v>
      </c>
      <c r="L34" s="33">
        <f t="shared" si="7"/>
        <v>-6845.45</v>
      </c>
      <c r="M34"/>
    </row>
    <row r="35" spans="1:13" s="36" customFormat="1" ht="18.75" customHeight="1">
      <c r="A35" s="27" t="s">
        <v>34</v>
      </c>
      <c r="B35" s="38">
        <f>SUM(B36:B47)</f>
        <v>-94266.70000000001</v>
      </c>
      <c r="C35" s="38">
        <f aca="true" t="shared" si="10" ref="C35:K35">SUM(C36:C47)</f>
        <v>-4135.44</v>
      </c>
      <c r="D35" s="38">
        <f t="shared" si="10"/>
        <v>-6634.96</v>
      </c>
      <c r="E35" s="38">
        <f t="shared" si="10"/>
        <v>-10664.589999999967</v>
      </c>
      <c r="F35" s="38">
        <f t="shared" si="10"/>
        <v>-5600.41</v>
      </c>
      <c r="G35" s="38">
        <f t="shared" si="10"/>
        <v>-3430.18</v>
      </c>
      <c r="H35" s="38">
        <f t="shared" si="10"/>
        <v>-12520.35</v>
      </c>
      <c r="I35" s="38">
        <f t="shared" si="10"/>
        <v>-2374.37</v>
      </c>
      <c r="J35" s="38">
        <f t="shared" si="10"/>
        <v>-2933.8700000000003</v>
      </c>
      <c r="K35" s="38">
        <f t="shared" si="10"/>
        <v>-3630.7200000000003</v>
      </c>
      <c r="L35" s="33">
        <f t="shared" si="7"/>
        <v>-146191.58999999997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33">
        <v>-2096.58</v>
      </c>
      <c r="D39" s="33">
        <v>-221.59</v>
      </c>
      <c r="E39" s="33">
        <v>-496.77</v>
      </c>
      <c r="F39" s="17">
        <v>0</v>
      </c>
      <c r="G39" s="33">
        <v>-88</v>
      </c>
      <c r="H39" s="33">
        <v>-2239.42</v>
      </c>
      <c r="I39" s="17">
        <v>0</v>
      </c>
      <c r="J39" s="33">
        <v>-17.53</v>
      </c>
      <c r="K39" s="33">
        <v>-17.55</v>
      </c>
      <c r="L39" s="33">
        <f aca="true" t="shared" si="11" ref="L39:L48">SUM(B39:K39)</f>
        <v>-5177.4400000000005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33">
        <v>958500</v>
      </c>
      <c r="F44" s="17">
        <v>0</v>
      </c>
      <c r="G44" s="17">
        <v>0</v>
      </c>
      <c r="H44" s="17">
        <v>0</v>
      </c>
      <c r="I44" s="33">
        <v>436500</v>
      </c>
      <c r="J44" s="17">
        <v>0</v>
      </c>
      <c r="K44" s="17">
        <v>0</v>
      </c>
      <c r="L44" s="33">
        <f>SUM(B44:K44)</f>
        <v>1395000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-958500</v>
      </c>
      <c r="F45" s="17">
        <v>0</v>
      </c>
      <c r="G45" s="17">
        <v>0</v>
      </c>
      <c r="H45" s="17">
        <v>0</v>
      </c>
      <c r="I45" s="33">
        <v>-436500</v>
      </c>
      <c r="J45" s="17">
        <v>0</v>
      </c>
      <c r="K45" s="17">
        <v>0</v>
      </c>
      <c r="L45" s="33">
        <f>SUM(B45:K45)</f>
        <v>-1395000</v>
      </c>
    </row>
    <row r="46" spans="1:12" ht="18.75" customHeight="1">
      <c r="A46" s="37" t="s">
        <v>72</v>
      </c>
      <c r="B46" s="33">
        <v>-3187.33</v>
      </c>
      <c r="C46" s="17">
        <v>-2038.86</v>
      </c>
      <c r="D46" s="17">
        <v>-6413.37</v>
      </c>
      <c r="E46" s="33">
        <v>-5252</v>
      </c>
      <c r="F46" s="33">
        <v>-5600.41</v>
      </c>
      <c r="G46" s="33">
        <v>-3342.18</v>
      </c>
      <c r="H46" s="33">
        <v>-1832.39</v>
      </c>
      <c r="I46" s="33">
        <v>-2374.37</v>
      </c>
      <c r="J46" s="33">
        <v>-2916.34</v>
      </c>
      <c r="K46" s="33">
        <v>-3613.17</v>
      </c>
      <c r="L46" s="33">
        <f t="shared" si="11"/>
        <v>-36570.42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3">
        <v>-574937.93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3">
        <f t="shared" si="11"/>
        <v>-574937.93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45</v>
      </c>
      <c r="B50" s="41">
        <f>IF(B18+B29+B42+B51&lt;0,0,B18+B29+B51)</f>
        <v>30488.060000000056</v>
      </c>
      <c r="C50" s="41">
        <f>IF(C18+C29+C42+C51&lt;0,0,C18+C29+C51)</f>
        <v>429927.55999999994</v>
      </c>
      <c r="D50" s="41">
        <f>IF(D18+D29+D42+D51&lt;0,0,D18+D29+D51)</f>
        <v>1361037.4200000002</v>
      </c>
      <c r="E50" s="41">
        <f>IF(E18+E29+E42+E51&lt;0,0,E18+E29+E51)</f>
        <v>1123845.97</v>
      </c>
      <c r="F50" s="41">
        <f>IF(F18+F29+F42+F51&lt;0,0,F18+F29+F51)</f>
        <v>1207880.6199999996</v>
      </c>
      <c r="G50" s="41">
        <f>IF(G18+G29+G42+G51&lt;0,0,G18+G29+G51)</f>
        <v>709863.9300000002</v>
      </c>
      <c r="H50" s="41">
        <f>IF(H18+H29+H42+H51&lt;0,0,H18+H29+H51)</f>
        <v>383649.45999999996</v>
      </c>
      <c r="I50" s="41">
        <f>IF(I18+I29+I42+I51&lt;0,0,I18+I29+I51)</f>
        <v>506447.52</v>
      </c>
      <c r="J50" s="41">
        <f>IF(J18+J29+J42+J51&lt;0,0,J18+J29+J51)</f>
        <v>622060.0499999998</v>
      </c>
      <c r="K50" s="41">
        <f>IF(K18+K29+K42+K51&lt;0,0,K18+K29+K51)</f>
        <v>762146.81</v>
      </c>
      <c r="L50" s="42">
        <f>SUM(B50:K50)</f>
        <v>7137347.3999999985</v>
      </c>
      <c r="M50" s="53"/>
    </row>
    <row r="51" spans="1:12" ht="18.75" customHeight="1">
      <c r="A51" s="27" t="s">
        <v>46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47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48</v>
      </c>
      <c r="B56" s="41">
        <f>SUM(B57:B70)</f>
        <v>30488.06</v>
      </c>
      <c r="C56" s="41">
        <f aca="true" t="shared" si="12" ref="C56:J56">SUM(C57:C68)</f>
        <v>429927.56</v>
      </c>
      <c r="D56" s="41">
        <f t="shared" si="12"/>
        <v>1361037.43</v>
      </c>
      <c r="E56" s="41">
        <f t="shared" si="12"/>
        <v>1123845.96</v>
      </c>
      <c r="F56" s="41">
        <f t="shared" si="12"/>
        <v>1207880.62</v>
      </c>
      <c r="G56" s="41">
        <f t="shared" si="12"/>
        <v>709863.93</v>
      </c>
      <c r="H56" s="41">
        <f t="shared" si="12"/>
        <v>383649.46</v>
      </c>
      <c r="I56" s="41">
        <f>SUM(I57:I71)</f>
        <v>506447.52</v>
      </c>
      <c r="J56" s="41">
        <f t="shared" si="12"/>
        <v>622060.05</v>
      </c>
      <c r="K56" s="41">
        <f>SUM(K57:K70)</f>
        <v>762146.81</v>
      </c>
      <c r="L56" s="46">
        <f>SUM(B56:K56)</f>
        <v>7137347.3999999985</v>
      </c>
      <c r="M56" s="40"/>
    </row>
    <row r="57" spans="1:13" ht="18.75" customHeight="1">
      <c r="A57" s="47" t="s">
        <v>49</v>
      </c>
      <c r="B57" s="48">
        <v>30488.06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30488.06</v>
      </c>
      <c r="M57" s="40"/>
    </row>
    <row r="58" spans="1:12" ht="18.75" customHeight="1">
      <c r="A58" s="47" t="s">
        <v>59</v>
      </c>
      <c r="B58" s="17">
        <v>0</v>
      </c>
      <c r="C58" s="48">
        <v>375627.71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375627.71</v>
      </c>
    </row>
    <row r="59" spans="1:12" ht="18.75" customHeight="1">
      <c r="A59" s="47" t="s">
        <v>60</v>
      </c>
      <c r="B59" s="17">
        <v>0</v>
      </c>
      <c r="C59" s="48">
        <v>54299.85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54299.85</v>
      </c>
    </row>
    <row r="60" spans="1:12" ht="18.75" customHeight="1">
      <c r="A60" s="47" t="s">
        <v>50</v>
      </c>
      <c r="B60" s="17">
        <v>0</v>
      </c>
      <c r="C60" s="17">
        <v>0</v>
      </c>
      <c r="D60" s="48">
        <v>1361037.43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1361037.43</v>
      </c>
    </row>
    <row r="61" spans="1:12" ht="18.75" customHeight="1">
      <c r="A61" s="47" t="s">
        <v>51</v>
      </c>
      <c r="B61" s="17">
        <v>0</v>
      </c>
      <c r="C61" s="17">
        <v>0</v>
      </c>
      <c r="D61" s="17">
        <v>0</v>
      </c>
      <c r="E61" s="48">
        <v>1123845.96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1123845.96</v>
      </c>
    </row>
    <row r="62" spans="1:12" ht="18.75" customHeight="1">
      <c r="A62" s="47" t="s">
        <v>52</v>
      </c>
      <c r="B62" s="17">
        <v>0</v>
      </c>
      <c r="C62" s="17">
        <v>0</v>
      </c>
      <c r="D62" s="17">
        <v>0</v>
      </c>
      <c r="E62" s="17">
        <v>0</v>
      </c>
      <c r="F62" s="48">
        <v>1207880.62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1207880.62</v>
      </c>
    </row>
    <row r="63" spans="1:12" ht="18.75" customHeight="1">
      <c r="A63" s="47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709863.93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709863.93</v>
      </c>
    </row>
    <row r="64" spans="1:12" ht="18.75" customHeight="1">
      <c r="A64" s="47" t="s">
        <v>54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383649.46</v>
      </c>
      <c r="I64" s="17">
        <v>0</v>
      </c>
      <c r="J64" s="17">
        <v>0</v>
      </c>
      <c r="K64" s="17">
        <v>0</v>
      </c>
      <c r="L64" s="46">
        <f t="shared" si="13"/>
        <v>383649.46</v>
      </c>
    </row>
    <row r="65" spans="1:12" ht="18.75" customHeight="1">
      <c r="A65" s="47" t="s">
        <v>55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622060.05</v>
      </c>
      <c r="K66" s="17">
        <v>0</v>
      </c>
      <c r="L66" s="46">
        <f t="shared" si="13"/>
        <v>622060.05</v>
      </c>
    </row>
    <row r="67" spans="1:12" ht="18.75" customHeight="1">
      <c r="A67" s="47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432518.31</v>
      </c>
      <c r="L67" s="46">
        <f t="shared" si="13"/>
        <v>432518.31</v>
      </c>
    </row>
    <row r="68" spans="1:12" ht="18.75" customHeight="1">
      <c r="A68" s="47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329628.5</v>
      </c>
      <c r="L68" s="46">
        <f t="shared" si="13"/>
        <v>329628.5</v>
      </c>
    </row>
    <row r="69" spans="1:12" ht="18.75" customHeight="1">
      <c r="A69" s="47" t="s">
        <v>69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506447.52</v>
      </c>
      <c r="J71" s="52">
        <v>0</v>
      </c>
      <c r="K71" s="52">
        <v>0</v>
      </c>
      <c r="L71" s="51">
        <f>SUM(B71:K71)</f>
        <v>506447.52</v>
      </c>
    </row>
    <row r="72" spans="1:12" ht="18" customHeight="1">
      <c r="A72" s="63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0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2022-03-24T19:54:17Z</dcterms:modified>
  <cp:category/>
  <cp:version/>
  <cp:contentType/>
  <cp:contentStatus/>
</cp:coreProperties>
</file>