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<sst xmlns="http://schemas.openxmlformats.org/spreadsheetml/2006/main" count="90" uniqueCount="87">
  <si>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</si>
  <si>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</si>
  <si>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</si>
  <si>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</si>
  <si>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</si>
  <si>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</si>
  <si>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</si>
  <si>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</si>
  <si>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</si>
  <si>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</si>
  <si>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</si>
  <si>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</si>
  <si>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</si>
  <si>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</si>
  <si>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</si>
  <si>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</si>
  <si>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</si>
  <si>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</si>
  <si>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</si>
  <si>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</si>
  <si>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</si>
  <si>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</si>
  <si>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</si>
  <si>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</si>
  <si>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</si>
  <si>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</si>
  <si>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</si>
  <si>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</si>
  <si>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</si>
  <si>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</si>
  <si>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</si>
  <si>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</si>
  <si>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</si>
  <si>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</si>
  <si>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</si>
  <si>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</si>
  <si>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</si>
  <si>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</si>
  <si>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</si>
  <si>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</si>
  <si>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</si>
  <si>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</si>
  <si>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</si>
  <si>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</si>
  <si>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</si>
  <si>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</si>
  <si>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</si>
  <si>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</si>
  <si>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</si>
  <si>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</si>
  <si>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</si>
  <si>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</si>
  <si>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</si>
  <si>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</si>
  <si>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</si>
  <si>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</si>
  <si>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</si>
  <si>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</si>
  <si>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</si>
  <si>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</si>
  <si>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</si>
  <si>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</si>
  <si>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</si>
  <si>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</si>
  <si>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29/06/22 - VENCIMENTO 06/07/22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</si>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</sst>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393003</v>
      </c>
      <c r="C7" s="9">
        <f t="shared" si="0"/>
        <v>293533</v>
      </c>
      <c r="D7" s="9">
        <f t="shared" si="0"/>
        <v>287383</v>
      </c>
      <c r="E7" s="9">
        <f t="shared" si="0"/>
        <v>75058</v>
      </c>
      <c r="F7" s="9">
        <f t="shared" si="0"/>
        <v>216568</v>
      </c>
      <c r="G7" s="9">
        <f t="shared" si="0"/>
        <v>361858</v>
      </c>
      <c r="H7" s="9">
        <f t="shared" si="0"/>
        <v>51026</v>
      </c>
      <c r="I7" s="9">
        <f t="shared" si="0"/>
        <v>281623</v>
      </c>
      <c r="J7" s="9">
        <f t="shared" si="0"/>
        <v>255721</v>
      </c>
      <c r="K7" s="9">
        <f t="shared" si="0"/>
        <v>328716</v>
      </c>
      <c r="L7" s="9">
        <f t="shared" si="0"/>
        <v>287292</v>
      </c>
      <c r="M7" s="9">
        <f t="shared" si="0"/>
        <v>136320</v>
      </c>
      <c r="N7" s="9">
        <f t="shared" si="0"/>
        <v>83192</v>
      </c>
      <c r="O7" s="9">
        <f t="shared" si="0"/>
        <v>3051293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13070</v>
      </c>
      <c r="C8" s="11">
        <f t="shared" si="1"/>
        <v>14018</v>
      </c>
      <c r="D8" s="11">
        <f t="shared" si="1"/>
        <v>10548</v>
      </c>
      <c r="E8" s="11">
        <f t="shared" si="1"/>
        <v>2423</v>
      </c>
      <c r="F8" s="11">
        <f t="shared" si="1"/>
        <v>7438</v>
      </c>
      <c r="G8" s="11">
        <f t="shared" si="1"/>
        <v>11064</v>
      </c>
      <c r="H8" s="11">
        <f t="shared" si="1"/>
        <v>2311</v>
      </c>
      <c r="I8" s="11">
        <f t="shared" si="1"/>
        <v>15274</v>
      </c>
      <c r="J8" s="11">
        <f t="shared" si="1"/>
        <v>11013</v>
      </c>
      <c r="K8" s="11">
        <f t="shared" si="1"/>
        <v>8161</v>
      </c>
      <c r="L8" s="11">
        <f t="shared" si="1"/>
        <v>7393</v>
      </c>
      <c r="M8" s="11">
        <f t="shared" si="1"/>
        <v>4996</v>
      </c>
      <c r="N8" s="11">
        <f t="shared" si="1"/>
        <v>3886</v>
      </c>
      <c r="O8" s="11">
        <f t="shared" si="1"/>
        <v>111595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13070</v>
      </c>
      <c r="C9" s="11">
        <v>14018</v>
      </c>
      <c r="D9" s="11">
        <v>10548</v>
      </c>
      <c r="E9" s="11">
        <v>2423</v>
      </c>
      <c r="F9" s="11">
        <v>7438</v>
      </c>
      <c r="G9" s="11">
        <v>11064</v>
      </c>
      <c r="H9" s="11">
        <v>2311</v>
      </c>
      <c r="I9" s="11">
        <v>15269</v>
      </c>
      <c r="J9" s="11">
        <v>11013</v>
      </c>
      <c r="K9" s="11">
        <v>8152</v>
      </c>
      <c r="L9" s="11">
        <v>7391</v>
      </c>
      <c r="M9" s="11">
        <v>4987</v>
      </c>
      <c r="N9" s="11">
        <v>3875</v>
      </c>
      <c r="O9" s="11">
        <f>SUM(B9:N9)</f>
        <v>111559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9</v>
      </c>
      <c r="L10" s="13">
        <v>2</v>
      </c>
      <c r="M10" s="13">
        <v>9</v>
      </c>
      <c r="N10" s="13">
        <v>11</v>
      </c>
      <c r="O10" s="11">
        <f>SUM(B10:N10)</f>
        <v>36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379933</v>
      </c>
      <c r="C11" s="13">
        <v>279515</v>
      </c>
      <c r="D11" s="13">
        <v>276835</v>
      </c>
      <c r="E11" s="13">
        <v>72635</v>
      </c>
      <c r="F11" s="13">
        <v>209130</v>
      </c>
      <c r="G11" s="13">
        <v>350794</v>
      </c>
      <c r="H11" s="13">
        <v>48715</v>
      </c>
      <c r="I11" s="13">
        <v>266349</v>
      </c>
      <c r="J11" s="13">
        <v>244708</v>
      </c>
      <c r="K11" s="13">
        <v>320555</v>
      </c>
      <c r="L11" s="13">
        <v>279899</v>
      </c>
      <c r="M11" s="13">
        <v>131324</v>
      </c>
      <c r="N11" s="13">
        <v>79306</v>
      </c>
      <c r="O11" s="11">
        <f>SUM(B11:N11)</f>
        <v>2939698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1.213267032910376</v>
      </c>
      <c r="C16" s="19">
        <v>1.190009017497246</v>
      </c>
      <c r="D16" s="19">
        <v>1.225614428046317</v>
      </c>
      <c r="E16" s="19">
        <v>0.852464119682377</v>
      </c>
      <c r="F16" s="19">
        <v>1.42000809321422</v>
      </c>
      <c r="G16" s="19">
        <v>1.484396044886309</v>
      </c>
      <c r="H16" s="19">
        <v>1.441468656816589</v>
      </c>
      <c r="I16" s="19">
        <v>1.222168036240681</v>
      </c>
      <c r="J16" s="19">
        <v>1.225216962695032</v>
      </c>
      <c r="K16" s="19">
        <v>1.258357554446441</v>
      </c>
      <c r="L16" s="19">
        <v>1.165057231006484</v>
      </c>
      <c r="M16" s="19">
        <v>1.197066808098142</v>
      </c>
      <c r="N16" s="19">
        <v>1.123886247397097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1541058.6199999999</v>
      </c>
      <c r="C18" s="24">
        <f t="shared" si="2"/>
        <v>1139572.7100000002</v>
      </c>
      <c r="D18" s="24">
        <f t="shared" si="2"/>
        <v>994469.4099999999</v>
      </c>
      <c r="E18" s="24">
        <f t="shared" si="2"/>
        <v>315885.3499999999</v>
      </c>
      <c r="F18" s="24">
        <f t="shared" si="2"/>
        <v>1006276.1799999999</v>
      </c>
      <c r="G18" s="24">
        <f t="shared" si="2"/>
        <v>1468940.89</v>
      </c>
      <c r="H18" s="24">
        <f t="shared" si="2"/>
        <v>265304.39</v>
      </c>
      <c r="I18" s="24">
        <f t="shared" si="2"/>
        <v>1124998.11</v>
      </c>
      <c r="J18" s="24">
        <f t="shared" si="2"/>
        <v>1014148.24</v>
      </c>
      <c r="K18" s="24">
        <f t="shared" si="2"/>
        <v>1297071.2999999998</v>
      </c>
      <c r="L18" s="24">
        <f t="shared" si="2"/>
        <v>1197306.78</v>
      </c>
      <c r="M18" s="24">
        <f t="shared" si="2"/>
        <v>675019.11</v>
      </c>
      <c r="N18" s="24">
        <f t="shared" si="2"/>
        <v>345239.51</v>
      </c>
      <c r="O18" s="24">
        <f>O19+O20+O21+O22+O23+O24+O25+O27</f>
        <v>12381655.030000001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1154014.01</v>
      </c>
      <c r="C19" s="30">
        <f t="shared" si="3"/>
        <v>890432.36</v>
      </c>
      <c r="D19" s="30">
        <f t="shared" si="3"/>
        <v>764553.73</v>
      </c>
      <c r="E19" s="30">
        <f t="shared" si="3"/>
        <v>341131.1</v>
      </c>
      <c r="F19" s="30">
        <f t="shared" si="3"/>
        <v>667809.08</v>
      </c>
      <c r="G19" s="30">
        <f t="shared" si="3"/>
        <v>918106.12</v>
      </c>
      <c r="H19" s="30">
        <f t="shared" si="3"/>
        <v>173820.07</v>
      </c>
      <c r="I19" s="30">
        <f t="shared" si="3"/>
        <v>848276.64</v>
      </c>
      <c r="J19" s="30">
        <f t="shared" si="3"/>
        <v>774732.34</v>
      </c>
      <c r="K19" s="30">
        <f t="shared" si="3"/>
        <v>941344.01</v>
      </c>
      <c r="L19" s="30">
        <f t="shared" si="3"/>
        <v>936773.02</v>
      </c>
      <c r="M19" s="30">
        <f t="shared" si="3"/>
        <v>512917.63</v>
      </c>
      <c r="N19" s="30">
        <f t="shared" si="3"/>
        <v>282744.65</v>
      </c>
      <c r="O19" s="30">
        <f>SUM(B19:N19)</f>
        <v>9206654.760000002</v>
      </c>
    </row>
    <row r="20" spans="1:23" ht="18.75" customHeight="1">
      <c r="A20" s="26" t="s">
        <v>35</v>
      </c>
      <c r="B20" s="30">
        <f>IF(B16&lt;&gt;0,ROUND((B16-1)*B19,2),0)</f>
        <v>246113.14</v>
      </c>
      <c r="C20" s="30">
        <f aca="true" t="shared" si="4" ref="C20:N20">IF(C16&lt;&gt;0,ROUND((C16-1)*C19,2),0)</f>
        <v>169190.18</v>
      </c>
      <c r="D20" s="30">
        <f t="shared" si="4"/>
        <v>172494.35</v>
      </c>
      <c r="E20" s="30">
        <f t="shared" si="4"/>
        <v>-50329.08</v>
      </c>
      <c r="F20" s="30">
        <f t="shared" si="4"/>
        <v>280485.22</v>
      </c>
      <c r="G20" s="30">
        <f t="shared" si="4"/>
        <v>444726.97</v>
      </c>
      <c r="H20" s="30">
        <f t="shared" si="4"/>
        <v>76736.11</v>
      </c>
      <c r="I20" s="30">
        <f t="shared" si="4"/>
        <v>188459.96</v>
      </c>
      <c r="J20" s="30">
        <f t="shared" si="4"/>
        <v>174482.86</v>
      </c>
      <c r="K20" s="30">
        <f t="shared" si="4"/>
        <v>243203.34</v>
      </c>
      <c r="L20" s="30">
        <f t="shared" si="4"/>
        <v>154621.16</v>
      </c>
      <c r="M20" s="30">
        <f t="shared" si="4"/>
        <v>101079.04</v>
      </c>
      <c r="N20" s="30">
        <f t="shared" si="4"/>
        <v>35028.17</v>
      </c>
      <c r="O20" s="30">
        <f aca="true" t="shared" si="5" ref="O19:O27">SUM(B20:N20)</f>
        <v>2236291.42</v>
      </c>
      <c r="W20" s="62"/>
    </row>
    <row r="21" spans="1:15" ht="18.75" customHeight="1">
      <c r="A21" s="26" t="s">
        <v>36</v>
      </c>
      <c r="B21" s="30">
        <v>72344.72</v>
      </c>
      <c r="C21" s="30">
        <v>48957.84</v>
      </c>
      <c r="D21" s="30">
        <v>31154.69</v>
      </c>
      <c r="E21" s="30">
        <v>13526.44</v>
      </c>
      <c r="F21" s="30">
        <v>37207.79</v>
      </c>
      <c r="G21" s="30">
        <v>58249.03</v>
      </c>
      <c r="H21" s="30">
        <v>6349.82</v>
      </c>
      <c r="I21" s="30">
        <v>41584.11</v>
      </c>
      <c r="J21" s="30">
        <v>42174.35</v>
      </c>
      <c r="K21" s="30">
        <v>65920.16</v>
      </c>
      <c r="L21" s="30">
        <v>59739.82</v>
      </c>
      <c r="M21" s="30">
        <v>28149.84</v>
      </c>
      <c r="N21" s="30">
        <v>16134.5</v>
      </c>
      <c r="O21" s="30">
        <f t="shared" si="5"/>
        <v>521493.11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-9765.41</v>
      </c>
      <c r="E23" s="30">
        <v>0</v>
      </c>
      <c r="F23" s="30">
        <v>-11234.07</v>
      </c>
      <c r="G23" s="30">
        <v>0</v>
      </c>
      <c r="H23" s="30">
        <v>-2612</v>
      </c>
      <c r="I23" s="30">
        <v>0</v>
      </c>
      <c r="J23" s="30">
        <v>-7226.08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-30837.559999999998</v>
      </c>
    </row>
    <row r="24" spans="1:26" ht="18.75" customHeight="1">
      <c r="A24" s="26" t="s">
        <v>67</v>
      </c>
      <c r="B24" s="30">
        <v>2783.58</v>
      </c>
      <c r="C24" s="30">
        <v>2097.11</v>
      </c>
      <c r="D24" s="30">
        <v>1809.06</v>
      </c>
      <c r="E24" s="30">
        <v>576.1</v>
      </c>
      <c r="F24" s="30">
        <v>1841.36</v>
      </c>
      <c r="G24" s="30">
        <v>2681.28</v>
      </c>
      <c r="H24" s="30">
        <v>481.88</v>
      </c>
      <c r="I24" s="30">
        <v>2035.19</v>
      </c>
      <c r="J24" s="30">
        <v>1857.52</v>
      </c>
      <c r="K24" s="30">
        <v>2360.93</v>
      </c>
      <c r="L24" s="30">
        <v>2172.49</v>
      </c>
      <c r="M24" s="30">
        <v>1214.12</v>
      </c>
      <c r="N24" s="30">
        <v>640.68</v>
      </c>
      <c r="O24" s="30">
        <f t="shared" si="5"/>
        <v>22551.3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644.15</v>
      </c>
      <c r="E25" s="30">
        <v>196.75</v>
      </c>
      <c r="F25" s="30">
        <v>648.25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839.64</v>
      </c>
      <c r="L25" s="30">
        <v>745.27</v>
      </c>
      <c r="M25" s="30">
        <v>421.81</v>
      </c>
      <c r="N25" s="30">
        <v>221.02</v>
      </c>
      <c r="O25" s="30">
        <f t="shared" si="5"/>
        <v>7809.750000000001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60782.37</v>
      </c>
      <c r="C27" s="30">
        <v>24243.99</v>
      </c>
      <c r="D27" s="30">
        <v>31491.27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25381.66</v>
      </c>
      <c r="K27" s="30">
        <v>41230.15</v>
      </c>
      <c r="L27" s="30">
        <v>41120.3</v>
      </c>
      <c r="M27" s="30">
        <v>29252.83</v>
      </c>
      <c r="N27" s="30">
        <v>8580.32</v>
      </c>
      <c r="O27" s="30">
        <f t="shared" si="5"/>
        <v>390886.2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-72986.45999999999</v>
      </c>
      <c r="C29" s="30">
        <f>+C30+C32+C52+C53+C56-C57</f>
        <v>-73340.44</v>
      </c>
      <c r="D29" s="30">
        <f t="shared" si="6"/>
        <v>-56470.7</v>
      </c>
      <c r="E29" s="30">
        <f t="shared" si="6"/>
        <v>-13864.67</v>
      </c>
      <c r="F29" s="30">
        <f t="shared" si="6"/>
        <v>-43613.14000000004</v>
      </c>
      <c r="G29" s="30">
        <f t="shared" si="6"/>
        <v>-63789.22</v>
      </c>
      <c r="H29" s="30">
        <f t="shared" si="6"/>
        <v>-14131.939999999999</v>
      </c>
      <c r="I29" s="30">
        <f t="shared" si="6"/>
        <v>-78500.54000000001</v>
      </c>
      <c r="J29" s="30">
        <f t="shared" si="6"/>
        <v>-59076.549999999996</v>
      </c>
      <c r="K29" s="30">
        <f t="shared" si="6"/>
        <v>-48997.05</v>
      </c>
      <c r="L29" s="30">
        <f t="shared" si="6"/>
        <v>-44600.78</v>
      </c>
      <c r="M29" s="30">
        <f t="shared" si="6"/>
        <v>-28694.04</v>
      </c>
      <c r="N29" s="30">
        <f t="shared" si="6"/>
        <v>-20612.77</v>
      </c>
      <c r="O29" s="30">
        <f t="shared" si="6"/>
        <v>-618678.3000000003</v>
      </c>
    </row>
    <row r="30" spans="1:15" ht="18.75" customHeight="1">
      <c r="A30" s="26" t="s">
        <v>39</v>
      </c>
      <c r="B30" s="31">
        <f>+B31</f>
        <v>-57508</v>
      </c>
      <c r="C30" s="31">
        <f>+C31</f>
        <v>-61679.2</v>
      </c>
      <c r="D30" s="31">
        <f aca="true" t="shared" si="7" ref="D30:O30">+D31</f>
        <v>-46411.2</v>
      </c>
      <c r="E30" s="31">
        <f t="shared" si="7"/>
        <v>-10661.2</v>
      </c>
      <c r="F30" s="31">
        <f t="shared" si="7"/>
        <v>-32727.2</v>
      </c>
      <c r="G30" s="31">
        <f t="shared" si="7"/>
        <v>-48681.6</v>
      </c>
      <c r="H30" s="31">
        <f t="shared" si="7"/>
        <v>-10168.4</v>
      </c>
      <c r="I30" s="31">
        <f t="shared" si="7"/>
        <v>-67183.6</v>
      </c>
      <c r="J30" s="31">
        <f t="shared" si="7"/>
        <v>-48457.2</v>
      </c>
      <c r="K30" s="31">
        <f t="shared" si="7"/>
        <v>-35868.8</v>
      </c>
      <c r="L30" s="31">
        <f t="shared" si="7"/>
        <v>-32520.4</v>
      </c>
      <c r="M30" s="31">
        <f t="shared" si="7"/>
        <v>-21942.8</v>
      </c>
      <c r="N30" s="31">
        <f t="shared" si="7"/>
        <v>-17050</v>
      </c>
      <c r="O30" s="31">
        <f t="shared" si="7"/>
        <v>-490859.60000000003</v>
      </c>
    </row>
    <row r="31" spans="1:26" ht="18.75" customHeight="1">
      <c r="A31" s="27" t="s">
        <v>40</v>
      </c>
      <c r="B31" s="16">
        <f>ROUND((-B9)*$G$3,2)</f>
        <v>-57508</v>
      </c>
      <c r="C31" s="16">
        <f aca="true" t="shared" si="8" ref="C31:N31">ROUND((-C9)*$G$3,2)</f>
        <v>-61679.2</v>
      </c>
      <c r="D31" s="16">
        <f t="shared" si="8"/>
        <v>-46411.2</v>
      </c>
      <c r="E31" s="16">
        <f t="shared" si="8"/>
        <v>-10661.2</v>
      </c>
      <c r="F31" s="16">
        <f t="shared" si="8"/>
        <v>-32727.2</v>
      </c>
      <c r="G31" s="16">
        <f t="shared" si="8"/>
        <v>-48681.6</v>
      </c>
      <c r="H31" s="16">
        <f t="shared" si="8"/>
        <v>-10168.4</v>
      </c>
      <c r="I31" s="16">
        <f t="shared" si="8"/>
        <v>-67183.6</v>
      </c>
      <c r="J31" s="16">
        <f t="shared" si="8"/>
        <v>-48457.2</v>
      </c>
      <c r="K31" s="16">
        <f t="shared" si="8"/>
        <v>-35868.8</v>
      </c>
      <c r="L31" s="16">
        <f t="shared" si="8"/>
        <v>-32520.4</v>
      </c>
      <c r="M31" s="16">
        <f t="shared" si="8"/>
        <v>-21942.8</v>
      </c>
      <c r="N31" s="16">
        <f t="shared" si="8"/>
        <v>-17050</v>
      </c>
      <c r="O31" s="32">
        <f aca="true" t="shared" si="9" ref="O31:O57">SUM(B31:N31)</f>
        <v>-490859.60000000003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-15478.46</v>
      </c>
      <c r="C32" s="31">
        <f aca="true" t="shared" si="10" ref="C32:O32">SUM(C33:C50)</f>
        <v>-11661.24</v>
      </c>
      <c r="D32" s="31">
        <f t="shared" si="10"/>
        <v>-10059.5</v>
      </c>
      <c r="E32" s="31">
        <f t="shared" si="10"/>
        <v>-3203.47</v>
      </c>
      <c r="F32" s="31">
        <f t="shared" si="10"/>
        <v>-10885.940000000046</v>
      </c>
      <c r="G32" s="31">
        <f t="shared" si="10"/>
        <v>-15107.62</v>
      </c>
      <c r="H32" s="31">
        <f t="shared" si="10"/>
        <v>-2679.54</v>
      </c>
      <c r="I32" s="31">
        <f t="shared" si="10"/>
        <v>-11316.94</v>
      </c>
      <c r="J32" s="31">
        <f t="shared" si="10"/>
        <v>-10619.35</v>
      </c>
      <c r="K32" s="31">
        <f t="shared" si="10"/>
        <v>-13128.25</v>
      </c>
      <c r="L32" s="31">
        <f t="shared" si="10"/>
        <v>-12080.38</v>
      </c>
      <c r="M32" s="31">
        <f t="shared" si="10"/>
        <v>-6751.24</v>
      </c>
      <c r="N32" s="31">
        <f t="shared" si="10"/>
        <v>-3562.77</v>
      </c>
      <c r="O32" s="31">
        <f t="shared" si="10"/>
        <v>-126534.70000000019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-646.8</v>
      </c>
      <c r="G37" s="33">
        <v>-198</v>
      </c>
      <c r="H37" s="33">
        <v>0</v>
      </c>
      <c r="I37" s="33">
        <v>0</v>
      </c>
      <c r="J37" s="33">
        <v>-290.4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-1135.1999999999998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702000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5769000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-15478.46</v>
      </c>
      <c r="C41" s="33">
        <v>-11661.24</v>
      </c>
      <c r="D41" s="33">
        <v>-10059.5</v>
      </c>
      <c r="E41" s="33">
        <v>-3203.47</v>
      </c>
      <c r="F41" s="33">
        <v>-10239.14</v>
      </c>
      <c r="G41" s="33">
        <v>-14909.62</v>
      </c>
      <c r="H41" s="33">
        <v>-2679.54</v>
      </c>
      <c r="I41" s="33">
        <v>-11316.94</v>
      </c>
      <c r="J41" s="33">
        <v>-10328.95</v>
      </c>
      <c r="K41" s="33">
        <v>-13128.25</v>
      </c>
      <c r="L41" s="33">
        <v>-12080.38</v>
      </c>
      <c r="M41" s="33">
        <v>-6751.24</v>
      </c>
      <c r="N41" s="33">
        <v>-3562.77</v>
      </c>
      <c r="O41" s="33">
        <f t="shared" si="9"/>
        <v>-125399.5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-1284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-1284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1468072.16</v>
      </c>
      <c r="C55" s="36">
        <f t="shared" si="12"/>
        <v>1066232.2700000003</v>
      </c>
      <c r="D55" s="36">
        <f t="shared" si="12"/>
        <v>937998.71</v>
      </c>
      <c r="E55" s="36">
        <f t="shared" si="12"/>
        <v>302020.67999999993</v>
      </c>
      <c r="F55" s="36">
        <f t="shared" si="12"/>
        <v>962663.0399999999</v>
      </c>
      <c r="G55" s="36">
        <f t="shared" si="12"/>
        <v>1405151.67</v>
      </c>
      <c r="H55" s="36">
        <f t="shared" si="12"/>
        <v>251172.45</v>
      </c>
      <c r="I55" s="36">
        <f t="shared" si="12"/>
        <v>1046497.5700000001</v>
      </c>
      <c r="J55" s="36">
        <f t="shared" si="12"/>
        <v>955071.69</v>
      </c>
      <c r="K55" s="36">
        <f t="shared" si="12"/>
        <v>1248074.2499999998</v>
      </c>
      <c r="L55" s="36">
        <f t="shared" si="12"/>
        <v>1152706</v>
      </c>
      <c r="M55" s="36">
        <f t="shared" si="12"/>
        <v>646325.07</v>
      </c>
      <c r="N55" s="36">
        <f t="shared" si="12"/>
        <v>324626.74</v>
      </c>
      <c r="O55" s="36">
        <f>SUM(B55:N55)</f>
        <v>11766612.3</v>
      </c>
      <c r="P55" s="43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1468072.16</v>
      </c>
      <c r="C61" s="51">
        <f t="shared" si="13"/>
        <v>1066232.26</v>
      </c>
      <c r="D61" s="51">
        <f t="shared" si="13"/>
        <v>937998.72</v>
      </c>
      <c r="E61" s="51">
        <f t="shared" si="13"/>
        <v>302020.69</v>
      </c>
      <c r="F61" s="51">
        <f t="shared" si="13"/>
        <v>962663.05</v>
      </c>
      <c r="G61" s="51">
        <f t="shared" si="13"/>
        <v>1405151.67</v>
      </c>
      <c r="H61" s="51">
        <f t="shared" si="13"/>
        <v>251172.45</v>
      </c>
      <c r="I61" s="51">
        <f t="shared" si="13"/>
        <v>1046497.56</v>
      </c>
      <c r="J61" s="51">
        <f t="shared" si="13"/>
        <v>955071.7</v>
      </c>
      <c r="K61" s="51">
        <f t="shared" si="13"/>
        <v>1248074.24</v>
      </c>
      <c r="L61" s="51">
        <f t="shared" si="13"/>
        <v>1152706.01</v>
      </c>
      <c r="M61" s="51">
        <f t="shared" si="13"/>
        <v>646325.07</v>
      </c>
      <c r="N61" s="51">
        <f t="shared" si="13"/>
        <v>324626.74</v>
      </c>
      <c r="O61" s="36">
        <f t="shared" si="13"/>
        <v>11766612.32</v>
      </c>
      <c r="Q61"/>
    </row>
    <row r="62" spans="1:18" ht="18.75" customHeight="1">
      <c r="A62" s="26" t="s">
        <v>52</v>
      </c>
      <c r="B62" s="51">
        <v>1198153.98</v>
      </c>
      <c r="C62" s="51">
        <v>758324.73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1956478.71</v>
      </c>
      <c r="P62"/>
      <c r="Q62"/>
      <c r="R62" s="43"/>
    </row>
    <row r="63" spans="1:16" ht="18.75" customHeight="1">
      <c r="A63" s="26" t="s">
        <v>53</v>
      </c>
      <c r="B63" s="51">
        <v>269918.18</v>
      </c>
      <c r="C63" s="51">
        <v>307907.53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577825.71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937998.72</v>
      </c>
      <c r="E64" s="52">
        <v>0</v>
      </c>
      <c r="F64" s="52">
        <v>0</v>
      </c>
      <c r="G64" s="52">
        <v>0</v>
      </c>
      <c r="H64" s="51">
        <v>251172.45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1189171.17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302020.69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302020.69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962663.05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962663.05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1405151.67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1405151.67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1046497.56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1046497.56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955071.7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955071.7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1248074.24</v>
      </c>
      <c r="L70" s="31">
        <v>1152706.01</v>
      </c>
      <c r="M70" s="52">
        <v>0</v>
      </c>
      <c r="N70" s="52">
        <v>0</v>
      </c>
      <c r="O70" s="36">
        <f t="shared" si="14"/>
        <v>2400780.25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646325.07</v>
      </c>
      <c r="N71" s="52">
        <v>0</v>
      </c>
      <c r="O71" s="36">
        <f t="shared" si="14"/>
        <v>646325.07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324626.74</v>
      </c>
      <c r="O72" s="55">
        <f t="shared" si="14"/>
        <v>324626.74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2022-07-06T20:38:58Z</dcterms:modified>
  <cp:category/>
  <cp:version/>
  <cp:contentType/>
  <cp:contentStatus/>
</cp:coreProperties>
</file>