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<sst xmlns="http://schemas.openxmlformats.org/spreadsheetml/2006/main" count="90" uniqueCount="87">
  <si>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</si>
  <si>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</si>
  <si>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</si>
  <si>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</si>
  <si>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</si>
  <si>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</si>
  <si>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</si>
  <si>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</si>
  <si>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</si>
  <si>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</si>
  <si>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</si>
  <si>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</si>
  <si>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</si>
  <si>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</si>
  <si>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</si>
  <si>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</si>
  <si>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</si>
  <si>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</si>
  <si>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</si>
  <si>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</si>
  <si>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</si>
  <si>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</si>
  <si>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</si>
  <si>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</si>
  <si>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</si>
  <si>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</si>
  <si>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</si>
  <si>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</si>
  <si>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</si>
  <si>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</si>
  <si>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</si>
  <si>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</si>
  <si>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</si>
  <si>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</si>
  <si>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</si>
  <si>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</si>
  <si>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</si>
  <si>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</si>
  <si>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</si>
  <si>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</si>
  <si>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</si>
  <si>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</si>
  <si>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</si>
  <si>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</si>
  <si>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</si>
  <si>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</si>
  <si>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</si>
  <si>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</si>
  <si>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</si>
  <si>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</si>
  <si>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</si>
  <si>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</si>
  <si>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</si>
  <si>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</si>
  <si>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</si>
  <si>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</si>
  <si>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</si>
  <si>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</si>
  <si>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</si>
  <si>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</si>
  <si>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</si>
  <si>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</si>
  <si>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</si>
  <si>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</si>
  <si>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</si>
  <si>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22/06/22 - VENCIMENTO 29/06/22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</si>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</sst>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387721</v>
      </c>
      <c r="C7" s="9">
        <f t="shared" si="0"/>
        <v>278677</v>
      </c>
      <c r="D7" s="9">
        <f t="shared" si="0"/>
        <v>270510</v>
      </c>
      <c r="E7" s="9">
        <f t="shared" si="0"/>
        <v>67442</v>
      </c>
      <c r="F7" s="9">
        <f t="shared" si="0"/>
        <v>232534</v>
      </c>
      <c r="G7" s="9">
        <f t="shared" si="0"/>
        <v>366822</v>
      </c>
      <c r="H7" s="9">
        <f t="shared" si="0"/>
        <v>43662</v>
      </c>
      <c r="I7" s="9">
        <f t="shared" si="0"/>
        <v>289403</v>
      </c>
      <c r="J7" s="9">
        <f t="shared" si="0"/>
        <v>234917</v>
      </c>
      <c r="K7" s="9">
        <f t="shared" si="0"/>
        <v>360058</v>
      </c>
      <c r="L7" s="9">
        <f t="shared" si="0"/>
        <v>270438</v>
      </c>
      <c r="M7" s="9">
        <f t="shared" si="0"/>
        <v>130387</v>
      </c>
      <c r="N7" s="9">
        <f t="shared" si="0"/>
        <v>82016</v>
      </c>
      <c r="O7" s="9">
        <f t="shared" si="0"/>
        <v>3014587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12697</v>
      </c>
      <c r="C8" s="11">
        <f t="shared" si="1"/>
        <v>13876</v>
      </c>
      <c r="D8" s="11">
        <f t="shared" si="1"/>
        <v>9724</v>
      </c>
      <c r="E8" s="11">
        <f t="shared" si="1"/>
        <v>2059</v>
      </c>
      <c r="F8" s="11">
        <f t="shared" si="1"/>
        <v>7601</v>
      </c>
      <c r="G8" s="11">
        <f t="shared" si="1"/>
        <v>11351</v>
      </c>
      <c r="H8" s="11">
        <f t="shared" si="1"/>
        <v>1947</v>
      </c>
      <c r="I8" s="11">
        <f t="shared" si="1"/>
        <v>14951</v>
      </c>
      <c r="J8" s="11">
        <f t="shared" si="1"/>
        <v>10419</v>
      </c>
      <c r="K8" s="11">
        <f t="shared" si="1"/>
        <v>8204</v>
      </c>
      <c r="L8" s="11">
        <f t="shared" si="1"/>
        <v>6799</v>
      </c>
      <c r="M8" s="11">
        <f t="shared" si="1"/>
        <v>5334</v>
      </c>
      <c r="N8" s="11">
        <f t="shared" si="1"/>
        <v>4363</v>
      </c>
      <c r="O8" s="11">
        <f t="shared" si="1"/>
        <v>109325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12697</v>
      </c>
      <c r="C9" s="11">
        <v>13876</v>
      </c>
      <c r="D9" s="11">
        <v>9724</v>
      </c>
      <c r="E9" s="11">
        <v>2059</v>
      </c>
      <c r="F9" s="11">
        <v>7601</v>
      </c>
      <c r="G9" s="11">
        <v>11351</v>
      </c>
      <c r="H9" s="11">
        <v>1947</v>
      </c>
      <c r="I9" s="11">
        <v>14944</v>
      </c>
      <c r="J9" s="11">
        <v>10419</v>
      </c>
      <c r="K9" s="11">
        <v>8197</v>
      </c>
      <c r="L9" s="11">
        <v>6798</v>
      </c>
      <c r="M9" s="11">
        <v>5331</v>
      </c>
      <c r="N9" s="11">
        <v>4343</v>
      </c>
      <c r="O9" s="11">
        <f>SUM(B9:N9)</f>
        <v>109287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7</v>
      </c>
      <c r="L10" s="13">
        <v>1</v>
      </c>
      <c r="M10" s="13">
        <v>3</v>
      </c>
      <c r="N10" s="13">
        <v>20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375024</v>
      </c>
      <c r="C11" s="13">
        <v>264801</v>
      </c>
      <c r="D11" s="13">
        <v>260786</v>
      </c>
      <c r="E11" s="13">
        <v>65383</v>
      </c>
      <c r="F11" s="13">
        <v>224933</v>
      </c>
      <c r="G11" s="13">
        <v>355471</v>
      </c>
      <c r="H11" s="13">
        <v>41715</v>
      </c>
      <c r="I11" s="13">
        <v>274452</v>
      </c>
      <c r="J11" s="13">
        <v>224498</v>
      </c>
      <c r="K11" s="13">
        <v>351854</v>
      </c>
      <c r="L11" s="13">
        <v>263639</v>
      </c>
      <c r="M11" s="13">
        <v>125053</v>
      </c>
      <c r="N11" s="13">
        <v>77653</v>
      </c>
      <c r="O11" s="11">
        <f>SUM(B11:N11)</f>
        <v>2905262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1.237549919101102</v>
      </c>
      <c r="C16" s="19">
        <v>1.246103454080503</v>
      </c>
      <c r="D16" s="19">
        <v>1.258118274110972</v>
      </c>
      <c r="E16" s="19">
        <v>0.928580264803821</v>
      </c>
      <c r="F16" s="19">
        <v>1.358092313004719</v>
      </c>
      <c r="G16" s="19">
        <v>1.477977671286377</v>
      </c>
      <c r="H16" s="19">
        <v>1.660745114767426</v>
      </c>
      <c r="I16" s="19">
        <v>1.205020932837151</v>
      </c>
      <c r="J16" s="19">
        <v>1.311989263225619</v>
      </c>
      <c r="K16" s="19">
        <v>1.166481502156807</v>
      </c>
      <c r="L16" s="19">
        <v>1.239286025489775</v>
      </c>
      <c r="M16" s="19">
        <v>1.253936945670498</v>
      </c>
      <c r="N16" s="19">
        <v>1.147454814828894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1472050.6099999994</v>
      </c>
      <c r="C18" s="24">
        <f t="shared" si="2"/>
        <v>1075601.8800000001</v>
      </c>
      <c r="D18" s="24">
        <f t="shared" si="2"/>
        <v>912073.2599999999</v>
      </c>
      <c r="E18" s="24">
        <f t="shared" si="2"/>
        <v>293764.63</v>
      </c>
      <c r="F18" s="24">
        <f t="shared" si="2"/>
        <v>979123.87</v>
      </c>
      <c r="G18" s="24">
        <f t="shared" si="2"/>
        <v>1406305.71</v>
      </c>
      <c r="H18" s="24">
        <f t="shared" si="2"/>
        <v>248307.12</v>
      </c>
      <c r="I18" s="24">
        <f t="shared" si="2"/>
        <v>1080039.47</v>
      </c>
      <c r="J18" s="24">
        <f t="shared" si="2"/>
        <v>947445.4299999999</v>
      </c>
      <c r="K18" s="24">
        <f t="shared" si="2"/>
        <v>1246930.9500000002</v>
      </c>
      <c r="L18" s="24">
        <f t="shared" si="2"/>
        <v>1138621.2199999997</v>
      </c>
      <c r="M18" s="24">
        <f t="shared" si="2"/>
        <v>642320.67</v>
      </c>
      <c r="N18" s="24">
        <f t="shared" si="2"/>
        <v>329709.72000000003</v>
      </c>
      <c r="O18" s="24">
        <f>O19+O20+O21+O22+O23+O24+O25+O27</f>
        <v>11768658.970000003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1080500.88</v>
      </c>
      <c r="C19" s="30">
        <f t="shared" si="3"/>
        <v>802283.22</v>
      </c>
      <c r="D19" s="30">
        <f t="shared" si="3"/>
        <v>682983.65</v>
      </c>
      <c r="E19" s="30">
        <f t="shared" si="3"/>
        <v>290897.58</v>
      </c>
      <c r="F19" s="30">
        <f t="shared" si="3"/>
        <v>680510.75</v>
      </c>
      <c r="G19" s="30">
        <f t="shared" si="3"/>
        <v>883270.69</v>
      </c>
      <c r="H19" s="30">
        <f t="shared" si="3"/>
        <v>141154.88</v>
      </c>
      <c r="I19" s="30">
        <f t="shared" si="3"/>
        <v>827287.42</v>
      </c>
      <c r="J19" s="30">
        <f t="shared" si="3"/>
        <v>675433.36</v>
      </c>
      <c r="K19" s="30">
        <f t="shared" si="3"/>
        <v>978565.63</v>
      </c>
      <c r="L19" s="30">
        <f t="shared" si="3"/>
        <v>836870.39</v>
      </c>
      <c r="M19" s="30">
        <f t="shared" si="3"/>
        <v>465598.94</v>
      </c>
      <c r="N19" s="30">
        <f t="shared" si="3"/>
        <v>264542.61</v>
      </c>
      <c r="O19" s="30">
        <f>SUM(B19:N19)</f>
        <v>8609900</v>
      </c>
    </row>
    <row r="20" spans="1:23" ht="18.75" customHeight="1">
      <c r="A20" s="26" t="s">
        <v>35</v>
      </c>
      <c r="B20" s="30">
        <f>IF(B16&lt;&gt;0,ROUND((B16-1)*B19,2),0)</f>
        <v>256672.9</v>
      </c>
      <c r="C20" s="30">
        <f aca="true" t="shared" si="4" ref="C20:N20">IF(C16&lt;&gt;0,ROUND((C16-1)*C19,2),0)</f>
        <v>197444.67</v>
      </c>
      <c r="D20" s="30">
        <f t="shared" si="4"/>
        <v>176290.56</v>
      </c>
      <c r="E20" s="30">
        <f t="shared" si="4"/>
        <v>-20775.83</v>
      </c>
      <c r="F20" s="30">
        <f t="shared" si="4"/>
        <v>243685.67</v>
      </c>
      <c r="G20" s="30">
        <f t="shared" si="4"/>
        <v>422183.67</v>
      </c>
      <c r="H20" s="30">
        <f t="shared" si="4"/>
        <v>93267.4</v>
      </c>
      <c r="I20" s="30">
        <f t="shared" si="4"/>
        <v>169611.24</v>
      </c>
      <c r="J20" s="30">
        <f t="shared" si="4"/>
        <v>210727.96</v>
      </c>
      <c r="K20" s="30">
        <f t="shared" si="4"/>
        <v>162913.08</v>
      </c>
      <c r="L20" s="30">
        <f t="shared" si="4"/>
        <v>200251.39</v>
      </c>
      <c r="M20" s="30">
        <f t="shared" si="4"/>
        <v>118232.77</v>
      </c>
      <c r="N20" s="30">
        <f t="shared" si="4"/>
        <v>39008.08</v>
      </c>
      <c r="O20" s="30">
        <f aca="true" t="shared" si="5" ref="O19:O27">SUM(B20:N20)</f>
        <v>2269513.56</v>
      </c>
      <c r="W20" s="62"/>
    </row>
    <row r="21" spans="1:15" ht="18.75" customHeight="1">
      <c r="A21" s="26" t="s">
        <v>36</v>
      </c>
      <c r="B21" s="30">
        <v>72353.38</v>
      </c>
      <c r="C21" s="30">
        <v>47875.96</v>
      </c>
      <c r="D21" s="30">
        <v>29576.38</v>
      </c>
      <c r="E21" s="30">
        <v>13073.17</v>
      </c>
      <c r="F21" s="30">
        <v>36749.23</v>
      </c>
      <c r="G21" s="30">
        <v>57655.98</v>
      </c>
      <c r="H21" s="30">
        <v>6281.29</v>
      </c>
      <c r="I21" s="30">
        <v>40741.85</v>
      </c>
      <c r="J21" s="30">
        <v>41246.86</v>
      </c>
      <c r="K21" s="30">
        <v>63318.08</v>
      </c>
      <c r="L21" s="30">
        <v>59696.63</v>
      </c>
      <c r="M21" s="30">
        <v>28487.54</v>
      </c>
      <c r="N21" s="30">
        <v>15843.58</v>
      </c>
      <c r="O21" s="30">
        <f t="shared" si="5"/>
        <v>512899.93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68</v>
      </c>
      <c r="B24" s="30">
        <v>1141.43</v>
      </c>
      <c r="C24" s="30">
        <v>848</v>
      </c>
      <c r="D24" s="30">
        <v>710.7</v>
      </c>
      <c r="E24" s="30">
        <v>228.82</v>
      </c>
      <c r="F24" s="30">
        <v>767.23</v>
      </c>
      <c r="G24" s="30">
        <v>1101.05</v>
      </c>
      <c r="H24" s="30">
        <v>193.83</v>
      </c>
      <c r="I24" s="30">
        <v>839.92</v>
      </c>
      <c r="J24" s="30">
        <v>745.7</v>
      </c>
      <c r="K24" s="30">
        <v>974.52</v>
      </c>
      <c r="L24" s="30">
        <v>885.68</v>
      </c>
      <c r="M24" s="30">
        <v>495.34</v>
      </c>
      <c r="N24" s="30">
        <v>263.83</v>
      </c>
      <c r="O24" s="30">
        <f t="shared" si="5"/>
        <v>9196.050000000001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648.24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839.59</v>
      </c>
      <c r="L25" s="30">
        <v>745.28</v>
      </c>
      <c r="M25" s="30">
        <v>421.81</v>
      </c>
      <c r="N25" s="30">
        <v>221.03</v>
      </c>
      <c r="O25" s="30">
        <f t="shared" si="5"/>
        <v>7809.71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-62213.87</v>
      </c>
      <c r="C29" s="30">
        <f>+C30+C32+C52+C53+C56-C57</f>
        <v>-65769.79000000001</v>
      </c>
      <c r="D29" s="30">
        <f t="shared" si="6"/>
        <v>-46737.549999999996</v>
      </c>
      <c r="E29" s="30">
        <f t="shared" si="6"/>
        <v>-10332.01</v>
      </c>
      <c r="F29" s="30">
        <f t="shared" si="6"/>
        <v>-37710.71</v>
      </c>
      <c r="G29" s="30">
        <f t="shared" si="6"/>
        <v>-56066.92</v>
      </c>
      <c r="H29" s="30">
        <f t="shared" si="6"/>
        <v>-10846.809999999998</v>
      </c>
      <c r="I29" s="30">
        <f t="shared" si="6"/>
        <v>-70424.08</v>
      </c>
      <c r="J29" s="30">
        <f t="shared" si="6"/>
        <v>-49990.15</v>
      </c>
      <c r="K29" s="30">
        <f t="shared" si="6"/>
        <v>-41485.76</v>
      </c>
      <c r="L29" s="30">
        <f t="shared" si="6"/>
        <v>-34836.16</v>
      </c>
      <c r="M29" s="30">
        <f t="shared" si="6"/>
        <v>-26210.79</v>
      </c>
      <c r="N29" s="30">
        <f t="shared" si="6"/>
        <v>-20576.2</v>
      </c>
      <c r="O29" s="30">
        <f t="shared" si="6"/>
        <v>-533200.7999999999</v>
      </c>
    </row>
    <row r="30" spans="1:15" ht="18.75" customHeight="1">
      <c r="A30" s="26" t="s">
        <v>39</v>
      </c>
      <c r="B30" s="31">
        <f>+B31</f>
        <v>-55866.8</v>
      </c>
      <c r="C30" s="31">
        <f>+C31</f>
        <v>-61054.4</v>
      </c>
      <c r="D30" s="31">
        <f aca="true" t="shared" si="7" ref="D30:O30">+D31</f>
        <v>-42785.6</v>
      </c>
      <c r="E30" s="31">
        <f t="shared" si="7"/>
        <v>-9059.6</v>
      </c>
      <c r="F30" s="31">
        <f t="shared" si="7"/>
        <v>-33444.4</v>
      </c>
      <c r="G30" s="31">
        <f t="shared" si="7"/>
        <v>-49944.4</v>
      </c>
      <c r="H30" s="31">
        <f t="shared" si="7"/>
        <v>-8566.8</v>
      </c>
      <c r="I30" s="31">
        <f t="shared" si="7"/>
        <v>-65753.6</v>
      </c>
      <c r="J30" s="31">
        <f t="shared" si="7"/>
        <v>-45843.6</v>
      </c>
      <c r="K30" s="31">
        <f t="shared" si="7"/>
        <v>-36066.8</v>
      </c>
      <c r="L30" s="31">
        <f t="shared" si="7"/>
        <v>-29911.2</v>
      </c>
      <c r="M30" s="31">
        <f t="shared" si="7"/>
        <v>-23456.4</v>
      </c>
      <c r="N30" s="31">
        <f t="shared" si="7"/>
        <v>-19109.2</v>
      </c>
      <c r="O30" s="31">
        <f t="shared" si="7"/>
        <v>-480862.8</v>
      </c>
    </row>
    <row r="31" spans="1:26" ht="18.75" customHeight="1">
      <c r="A31" s="27" t="s">
        <v>40</v>
      </c>
      <c r="B31" s="16">
        <f>ROUND((-B9)*$G$3,2)</f>
        <v>-55866.8</v>
      </c>
      <c r="C31" s="16">
        <f aca="true" t="shared" si="8" ref="C31:N31">ROUND((-C9)*$G$3,2)</f>
        <v>-61054.4</v>
      </c>
      <c r="D31" s="16">
        <f t="shared" si="8"/>
        <v>-42785.6</v>
      </c>
      <c r="E31" s="16">
        <f t="shared" si="8"/>
        <v>-9059.6</v>
      </c>
      <c r="F31" s="16">
        <f t="shared" si="8"/>
        <v>-33444.4</v>
      </c>
      <c r="G31" s="16">
        <f t="shared" si="8"/>
        <v>-49944.4</v>
      </c>
      <c r="H31" s="16">
        <f t="shared" si="8"/>
        <v>-8566.8</v>
      </c>
      <c r="I31" s="16">
        <f t="shared" si="8"/>
        <v>-65753.6</v>
      </c>
      <c r="J31" s="16">
        <f t="shared" si="8"/>
        <v>-45843.6</v>
      </c>
      <c r="K31" s="16">
        <f t="shared" si="8"/>
        <v>-36066.8</v>
      </c>
      <c r="L31" s="16">
        <f t="shared" si="8"/>
        <v>-29911.2</v>
      </c>
      <c r="M31" s="16">
        <f t="shared" si="8"/>
        <v>-23456.4</v>
      </c>
      <c r="N31" s="16">
        <f t="shared" si="8"/>
        <v>-19109.2</v>
      </c>
      <c r="O31" s="32">
        <f aca="true" t="shared" si="9" ref="O31:O57">SUM(B31:N31)</f>
        <v>-480862.8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SUM(B33:B41)</f>
        <v>-6347.07</v>
      </c>
      <c r="C32" s="31">
        <f aca="true" t="shared" si="10" ref="C32:O32">SUM(C33:C41)</f>
        <v>-4715.39</v>
      </c>
      <c r="D32" s="31">
        <f t="shared" si="10"/>
        <v>-3951.95</v>
      </c>
      <c r="E32" s="31">
        <f t="shared" si="10"/>
        <v>-1272.41</v>
      </c>
      <c r="F32" s="31">
        <f t="shared" si="10"/>
        <v>-4266.31</v>
      </c>
      <c r="G32" s="31">
        <f t="shared" si="10"/>
        <v>-6122.52</v>
      </c>
      <c r="H32" s="31">
        <f t="shared" si="10"/>
        <v>-1077.8</v>
      </c>
      <c r="I32" s="31">
        <f t="shared" si="10"/>
        <v>-4670.48</v>
      </c>
      <c r="J32" s="31">
        <f t="shared" si="10"/>
        <v>-4146.55</v>
      </c>
      <c r="K32" s="31">
        <f t="shared" si="10"/>
        <v>-5418.96</v>
      </c>
      <c r="L32" s="31">
        <f t="shared" si="10"/>
        <v>-4924.96</v>
      </c>
      <c r="M32" s="31">
        <f t="shared" si="10"/>
        <v>-2754.39</v>
      </c>
      <c r="N32" s="31">
        <f t="shared" si="10"/>
        <v>-1467</v>
      </c>
      <c r="O32" s="31">
        <f t="shared" si="10"/>
        <v>-51135.79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-6347.07</v>
      </c>
      <c r="C41" s="33">
        <v>-4715.39</v>
      </c>
      <c r="D41" s="33">
        <v>-3951.95</v>
      </c>
      <c r="E41" s="33">
        <v>-1272.41</v>
      </c>
      <c r="F41" s="33">
        <v>-4266.31</v>
      </c>
      <c r="G41" s="33">
        <v>-6122.52</v>
      </c>
      <c r="H41" s="33">
        <v>-1077.8</v>
      </c>
      <c r="I41" s="33">
        <v>-4670.48</v>
      </c>
      <c r="J41" s="33">
        <v>-4146.55</v>
      </c>
      <c r="K41" s="33">
        <v>-5418.96</v>
      </c>
      <c r="L41" s="33">
        <v>-4924.96</v>
      </c>
      <c r="M41" s="33">
        <v>-2754.39</v>
      </c>
      <c r="N41" s="33">
        <v>-1467</v>
      </c>
      <c r="O41" s="33">
        <f t="shared" si="9"/>
        <v>-51135.79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-1202.21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-1202.21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1409836.7399999993</v>
      </c>
      <c r="C55" s="36">
        <f t="shared" si="12"/>
        <v>1009832.0900000001</v>
      </c>
      <c r="D55" s="36">
        <f t="shared" si="12"/>
        <v>865335.7099999998</v>
      </c>
      <c r="E55" s="36">
        <f t="shared" si="12"/>
        <v>283432.62</v>
      </c>
      <c r="F55" s="36">
        <f t="shared" si="12"/>
        <v>941413.16</v>
      </c>
      <c r="G55" s="36">
        <f t="shared" si="12"/>
        <v>1350238.79</v>
      </c>
      <c r="H55" s="36">
        <f t="shared" si="12"/>
        <v>237460.31</v>
      </c>
      <c r="I55" s="36">
        <f t="shared" si="12"/>
        <v>1009615.39</v>
      </c>
      <c r="J55" s="36">
        <f t="shared" si="12"/>
        <v>897455.2799999999</v>
      </c>
      <c r="K55" s="36">
        <f t="shared" si="12"/>
        <v>1205445.1900000002</v>
      </c>
      <c r="L55" s="36">
        <f t="shared" si="12"/>
        <v>1103785.0599999998</v>
      </c>
      <c r="M55" s="36">
        <f t="shared" si="12"/>
        <v>616109.88</v>
      </c>
      <c r="N55" s="36">
        <f t="shared" si="12"/>
        <v>309133.52</v>
      </c>
      <c r="O55" s="36">
        <f>SUM(B55:N55)</f>
        <v>11239093.74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1409836.74</v>
      </c>
      <c r="C61" s="51">
        <f t="shared" si="13"/>
        <v>1009832.09</v>
      </c>
      <c r="D61" s="51">
        <f t="shared" si="13"/>
        <v>865335.71</v>
      </c>
      <c r="E61" s="51">
        <f t="shared" si="13"/>
        <v>283432.62</v>
      </c>
      <c r="F61" s="51">
        <f t="shared" si="13"/>
        <v>941413.16</v>
      </c>
      <c r="G61" s="51">
        <f t="shared" si="13"/>
        <v>1350238.79</v>
      </c>
      <c r="H61" s="51">
        <f t="shared" si="13"/>
        <v>237460.31</v>
      </c>
      <c r="I61" s="51">
        <f t="shared" si="13"/>
        <v>1009615.39</v>
      </c>
      <c r="J61" s="51">
        <f t="shared" si="13"/>
        <v>897455.27</v>
      </c>
      <c r="K61" s="51">
        <f t="shared" si="13"/>
        <v>1205445.19</v>
      </c>
      <c r="L61" s="51">
        <f t="shared" si="13"/>
        <v>1103785.06</v>
      </c>
      <c r="M61" s="51">
        <f t="shared" si="13"/>
        <v>616109.88</v>
      </c>
      <c r="N61" s="51">
        <f t="shared" si="13"/>
        <v>309133.52</v>
      </c>
      <c r="O61" s="36">
        <f t="shared" si="13"/>
        <v>11239093.73</v>
      </c>
      <c r="Q61"/>
    </row>
    <row r="62" spans="1:18" ht="18.75" customHeight="1">
      <c r="A62" s="26" t="s">
        <v>53</v>
      </c>
      <c r="B62" s="51">
        <v>1150240.14</v>
      </c>
      <c r="C62" s="51">
        <v>718075.1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1868315.2399999998</v>
      </c>
      <c r="P62"/>
      <c r="Q62"/>
      <c r="R62" s="43"/>
    </row>
    <row r="63" spans="1:16" ht="18.75" customHeight="1">
      <c r="A63" s="26" t="s">
        <v>54</v>
      </c>
      <c r="B63" s="51">
        <v>259596.6</v>
      </c>
      <c r="C63" s="51">
        <v>291756.99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551353.59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865335.71</v>
      </c>
      <c r="E64" s="52">
        <v>0</v>
      </c>
      <c r="F64" s="52">
        <v>0</v>
      </c>
      <c r="G64" s="52">
        <v>0</v>
      </c>
      <c r="H64" s="51">
        <v>237460.31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1102796.02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283432.62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283432.62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941413.16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941413.16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1350238.79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1350238.79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1009615.39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1009615.39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897455.27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897455.27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1205445.19</v>
      </c>
      <c r="L70" s="31">
        <v>1103785.06</v>
      </c>
      <c r="M70" s="52">
        <v>0</v>
      </c>
      <c r="N70" s="52">
        <v>0</v>
      </c>
      <c r="O70" s="36">
        <f t="shared" si="14"/>
        <v>2309230.25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616109.88</v>
      </c>
      <c r="N71" s="52">
        <v>0</v>
      </c>
      <c r="O71" s="36">
        <f t="shared" si="14"/>
        <v>616109.88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309133.52</v>
      </c>
      <c r="O72" s="55">
        <f t="shared" si="14"/>
        <v>309133.52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2022-06-28T20:49:06Z</dcterms:modified>
  <cp:category/>
  <cp:version/>
  <cp:contentType/>
  <cp:contentStatus/>
</cp:coreProperties>
</file>