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<sst xmlns="http://schemas.openxmlformats.org/spreadsheetml/2006/main" count="90" uniqueCount="87">
  <si>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</si>
  <si>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</si>
  <si>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</si>
  <si>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</si>
  <si>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</si>
  <si>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</si>
  <si>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</si>
  <si>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</si>
  <si>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</si>
  <si>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</si>
  <si>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</si>
  <si>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</si>
  <si>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</si>
  <si>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</si>
  <si>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</si>
  <si>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</si>
  <si>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</si>
  <si>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</si>
  <si>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</si>
  <si>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</si>
  <si>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</si>
  <si>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</si>
  <si>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</si>
  <si>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</si>
  <si>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</si>
  <si>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</si>
  <si>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</si>
  <si>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</si>
  <si>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</si>
  <si>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</si>
  <si>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</si>
  <si>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</si>
  <si>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</si>
  <si>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</si>
  <si>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</si>
  <si>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</si>
  <si>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</si>
  <si>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</si>
  <si>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</si>
  <si>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</si>
  <si>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</si>
  <si>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</si>
  <si>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</si>
  <si>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</si>
  <si>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</si>
  <si>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</si>
  <si>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</si>
  <si>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</si>
  <si>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</si>
  <si>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</si>
  <si>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</si>
  <si>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</si>
  <si>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</si>
  <si>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</si>
  <si>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</si>
  <si>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</si>
  <si>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</si>
  <si>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</si>
  <si>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</si>
  <si>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</si>
  <si>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</si>
  <si>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</si>
  <si>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</si>
  <si>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</si>
  <si>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20/06/22 - VENCIMENTO 27/06/22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</si>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</sst>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373274</v>
      </c>
      <c r="C7" s="9">
        <f t="shared" si="0"/>
        <v>267121</v>
      </c>
      <c r="D7" s="9">
        <f t="shared" si="0"/>
        <v>261088</v>
      </c>
      <c r="E7" s="9">
        <f t="shared" si="0"/>
        <v>65796</v>
      </c>
      <c r="F7" s="9">
        <f t="shared" si="0"/>
        <v>224278</v>
      </c>
      <c r="G7" s="9">
        <f t="shared" si="0"/>
        <v>350889</v>
      </c>
      <c r="H7" s="9">
        <f t="shared" si="0"/>
        <v>42747</v>
      </c>
      <c r="I7" s="9">
        <f t="shared" si="0"/>
        <v>275221</v>
      </c>
      <c r="J7" s="9">
        <f t="shared" si="0"/>
        <v>228628</v>
      </c>
      <c r="K7" s="9">
        <f t="shared" si="0"/>
        <v>343735</v>
      </c>
      <c r="L7" s="9">
        <f t="shared" si="0"/>
        <v>260547</v>
      </c>
      <c r="M7" s="9">
        <f t="shared" si="0"/>
        <v>125234</v>
      </c>
      <c r="N7" s="9">
        <f t="shared" si="0"/>
        <v>79900</v>
      </c>
      <c r="O7" s="9">
        <f t="shared" si="0"/>
        <v>2898458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13540</v>
      </c>
      <c r="C8" s="11">
        <f t="shared" si="1"/>
        <v>14047</v>
      </c>
      <c r="D8" s="11">
        <f t="shared" si="1"/>
        <v>10670</v>
      </c>
      <c r="E8" s="11">
        <f t="shared" si="1"/>
        <v>2272</v>
      </c>
      <c r="F8" s="11">
        <f t="shared" si="1"/>
        <v>8395</v>
      </c>
      <c r="G8" s="11">
        <f t="shared" si="1"/>
        <v>11868</v>
      </c>
      <c r="H8" s="11">
        <f t="shared" si="1"/>
        <v>2052</v>
      </c>
      <c r="I8" s="11">
        <f t="shared" si="1"/>
        <v>15391</v>
      </c>
      <c r="J8" s="11">
        <f t="shared" si="1"/>
        <v>11171</v>
      </c>
      <c r="K8" s="11">
        <f t="shared" si="1"/>
        <v>8990</v>
      </c>
      <c r="L8" s="11">
        <f t="shared" si="1"/>
        <v>7599</v>
      </c>
      <c r="M8" s="11">
        <f t="shared" si="1"/>
        <v>5531</v>
      </c>
      <c r="N8" s="11">
        <f t="shared" si="1"/>
        <v>4167</v>
      </c>
      <c r="O8" s="11">
        <f t="shared" si="1"/>
        <v>115693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13540</v>
      </c>
      <c r="C9" s="11">
        <v>14047</v>
      </c>
      <c r="D9" s="11">
        <v>10670</v>
      </c>
      <c r="E9" s="11">
        <v>2272</v>
      </c>
      <c r="F9" s="11">
        <v>8395</v>
      </c>
      <c r="G9" s="11">
        <v>11868</v>
      </c>
      <c r="H9" s="11">
        <v>2052</v>
      </c>
      <c r="I9" s="11">
        <v>15384</v>
      </c>
      <c r="J9" s="11">
        <v>11171</v>
      </c>
      <c r="K9" s="11">
        <v>8976</v>
      </c>
      <c r="L9" s="11">
        <v>7594</v>
      </c>
      <c r="M9" s="11">
        <v>5528</v>
      </c>
      <c r="N9" s="11">
        <v>4148</v>
      </c>
      <c r="O9" s="11">
        <f>SUM(B9:N9)</f>
        <v>115645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7</v>
      </c>
      <c r="J10" s="13">
        <v>0</v>
      </c>
      <c r="K10" s="13">
        <v>14</v>
      </c>
      <c r="L10" s="13">
        <v>5</v>
      </c>
      <c r="M10" s="13">
        <v>3</v>
      </c>
      <c r="N10" s="13">
        <v>19</v>
      </c>
      <c r="O10" s="11">
        <f>SUM(B10:N10)</f>
        <v>48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359734</v>
      </c>
      <c r="C11" s="13">
        <v>253074</v>
      </c>
      <c r="D11" s="13">
        <v>250418</v>
      </c>
      <c r="E11" s="13">
        <v>63524</v>
      </c>
      <c r="F11" s="13">
        <v>215883</v>
      </c>
      <c r="G11" s="13">
        <v>339021</v>
      </c>
      <c r="H11" s="13">
        <v>40695</v>
      </c>
      <c r="I11" s="13">
        <v>259830</v>
      </c>
      <c r="J11" s="13">
        <v>217457</v>
      </c>
      <c r="K11" s="13">
        <v>334745</v>
      </c>
      <c r="L11" s="13">
        <v>252948</v>
      </c>
      <c r="M11" s="13">
        <v>119703</v>
      </c>
      <c r="N11" s="13">
        <v>75733</v>
      </c>
      <c r="O11" s="11">
        <f>SUM(B11:N11)</f>
        <v>2782765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1.277746463727127</v>
      </c>
      <c r="C16" s="19">
        <v>1.286992829232714</v>
      </c>
      <c r="D16" s="19">
        <v>1.274524512269766</v>
      </c>
      <c r="E16" s="19">
        <v>0.945214737873079</v>
      </c>
      <c r="F16" s="19">
        <v>1.384074411932106</v>
      </c>
      <c r="G16" s="19">
        <v>1.535352184977495</v>
      </c>
      <c r="H16" s="19">
        <v>1.717033167178841</v>
      </c>
      <c r="I16" s="19">
        <v>1.257859492512754</v>
      </c>
      <c r="J16" s="19">
        <v>1.353907170900389</v>
      </c>
      <c r="K16" s="19">
        <v>1.207264906649424</v>
      </c>
      <c r="L16" s="19">
        <v>1.279488195036515</v>
      </c>
      <c r="M16" s="19">
        <v>1.277121308085835</v>
      </c>
      <c r="N16" s="19">
        <v>1.168302531603707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1463378.1899999997</v>
      </c>
      <c r="C18" s="24">
        <f t="shared" si="2"/>
        <v>1065050.09</v>
      </c>
      <c r="D18" s="24">
        <f t="shared" si="2"/>
        <v>892164.46</v>
      </c>
      <c r="E18" s="24">
        <f t="shared" si="2"/>
        <v>292010.89</v>
      </c>
      <c r="F18" s="24">
        <f t="shared" si="2"/>
        <v>963368.3599999999</v>
      </c>
      <c r="G18" s="24">
        <f t="shared" si="2"/>
        <v>1397550.1600000001</v>
      </c>
      <c r="H18" s="24">
        <f t="shared" si="2"/>
        <v>251542.33000000002</v>
      </c>
      <c r="I18" s="24">
        <f t="shared" si="2"/>
        <v>1072829.66</v>
      </c>
      <c r="J18" s="24">
        <f t="shared" si="2"/>
        <v>951744.9800000001</v>
      </c>
      <c r="K18" s="24">
        <f t="shared" si="2"/>
        <v>1232912.81</v>
      </c>
      <c r="L18" s="24">
        <f t="shared" si="2"/>
        <v>1133306.3699999996</v>
      </c>
      <c r="M18" s="24">
        <f t="shared" si="2"/>
        <v>629489.05</v>
      </c>
      <c r="N18" s="24">
        <f t="shared" si="2"/>
        <v>327183.22000000003</v>
      </c>
      <c r="O18" s="24">
        <f>O19+O20+O21+O22+O23+O24+O25+O27</f>
        <v>11668895.000000002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1040239.98</v>
      </c>
      <c r="C19" s="30">
        <f t="shared" si="3"/>
        <v>769014.65</v>
      </c>
      <c r="D19" s="30">
        <f t="shared" si="3"/>
        <v>659194.98</v>
      </c>
      <c r="E19" s="30">
        <f t="shared" si="3"/>
        <v>283797.89</v>
      </c>
      <c r="F19" s="30">
        <f t="shared" si="3"/>
        <v>656349.57</v>
      </c>
      <c r="G19" s="30">
        <f t="shared" si="3"/>
        <v>844905.62</v>
      </c>
      <c r="H19" s="30">
        <f t="shared" si="3"/>
        <v>138196.78</v>
      </c>
      <c r="I19" s="30">
        <f t="shared" si="3"/>
        <v>786746.75</v>
      </c>
      <c r="J19" s="30">
        <f t="shared" si="3"/>
        <v>657351.23</v>
      </c>
      <c r="K19" s="30">
        <f t="shared" si="3"/>
        <v>934202.98</v>
      </c>
      <c r="L19" s="30">
        <f t="shared" si="3"/>
        <v>806262.69</v>
      </c>
      <c r="M19" s="30">
        <f t="shared" si="3"/>
        <v>447198.09</v>
      </c>
      <c r="N19" s="30">
        <f t="shared" si="3"/>
        <v>257717.45</v>
      </c>
      <c r="O19" s="30">
        <f>SUM(B19:N19)</f>
        <v>8281178.659999999</v>
      </c>
    </row>
    <row r="20" spans="1:23" ht="18.75" customHeight="1">
      <c r="A20" s="26" t="s">
        <v>35</v>
      </c>
      <c r="B20" s="30">
        <f>IF(B16&lt;&gt;0,ROUND((B16-1)*B19,2),0)</f>
        <v>288922.98</v>
      </c>
      <c r="C20" s="30">
        <f aca="true" t="shared" si="4" ref="C20:N20">IF(C16&lt;&gt;0,ROUND((C16-1)*C19,2),0)</f>
        <v>220701.69</v>
      </c>
      <c r="D20" s="30">
        <f t="shared" si="4"/>
        <v>180965.18</v>
      </c>
      <c r="E20" s="30">
        <f t="shared" si="4"/>
        <v>-15547.94</v>
      </c>
      <c r="F20" s="30">
        <f t="shared" si="4"/>
        <v>252087.08</v>
      </c>
      <c r="G20" s="30">
        <f t="shared" si="4"/>
        <v>452322.07</v>
      </c>
      <c r="H20" s="30">
        <f t="shared" si="4"/>
        <v>99091.67</v>
      </c>
      <c r="I20" s="30">
        <f t="shared" si="4"/>
        <v>202870.12</v>
      </c>
      <c r="J20" s="30">
        <f t="shared" si="4"/>
        <v>232641.31</v>
      </c>
      <c r="K20" s="30">
        <f t="shared" si="4"/>
        <v>193627.49</v>
      </c>
      <c r="L20" s="30">
        <f t="shared" si="4"/>
        <v>225340.9</v>
      </c>
      <c r="M20" s="30">
        <f t="shared" si="4"/>
        <v>123928.12</v>
      </c>
      <c r="N20" s="30">
        <f t="shared" si="4"/>
        <v>43374.5</v>
      </c>
      <c r="O20" s="30">
        <f aca="true" t="shared" si="5" ref="O19:O27">SUM(B20:N20)</f>
        <v>2500325.1700000004</v>
      </c>
      <c r="W20" s="62"/>
    </row>
    <row r="21" spans="1:15" ht="18.75" customHeight="1">
      <c r="A21" s="26" t="s">
        <v>36</v>
      </c>
      <c r="B21" s="30">
        <v>71691.78</v>
      </c>
      <c r="C21" s="30">
        <v>47338.42</v>
      </c>
      <c r="D21" s="30">
        <v>28792.4</v>
      </c>
      <c r="E21" s="30">
        <v>13191.23</v>
      </c>
      <c r="F21" s="30">
        <v>36758.86</v>
      </c>
      <c r="G21" s="30">
        <v>57127.1</v>
      </c>
      <c r="H21" s="30">
        <v>6647.64</v>
      </c>
      <c r="I21" s="30">
        <v>40813.83</v>
      </c>
      <c r="J21" s="30">
        <v>41707.12</v>
      </c>
      <c r="K21" s="30">
        <v>62953.56</v>
      </c>
      <c r="L21" s="30">
        <v>59897.27</v>
      </c>
      <c r="M21" s="30">
        <v>28369.5</v>
      </c>
      <c r="N21" s="30">
        <v>15778.5</v>
      </c>
      <c r="O21" s="30">
        <f t="shared" si="5"/>
        <v>511067.21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1141.43</v>
      </c>
      <c r="C24" s="30">
        <v>845.3</v>
      </c>
      <c r="D24" s="30">
        <v>699.93</v>
      </c>
      <c r="E24" s="30">
        <v>228.82</v>
      </c>
      <c r="F24" s="30">
        <v>761.85</v>
      </c>
      <c r="G24" s="30">
        <v>1101.05</v>
      </c>
      <c r="H24" s="30">
        <v>196.52</v>
      </c>
      <c r="I24" s="30">
        <v>839.92</v>
      </c>
      <c r="J24" s="30">
        <v>753.77</v>
      </c>
      <c r="K24" s="30">
        <v>969.14</v>
      </c>
      <c r="L24" s="30">
        <v>888.38</v>
      </c>
      <c r="M24" s="30">
        <v>487.26</v>
      </c>
      <c r="N24" s="30">
        <v>261.15</v>
      </c>
      <c r="O24" s="30">
        <f t="shared" si="5"/>
        <v>9174.52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648.25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839.59</v>
      </c>
      <c r="L25" s="30">
        <v>745.28</v>
      </c>
      <c r="M25" s="30">
        <v>421.81</v>
      </c>
      <c r="N25" s="30">
        <v>221.03</v>
      </c>
      <c r="O25" s="30">
        <f t="shared" si="5"/>
        <v>7809.719999999999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-65923.07</v>
      </c>
      <c r="C29" s="30">
        <f>+C30+C32+C52+C53+C56-C57</f>
        <v>-66507.22</v>
      </c>
      <c r="D29" s="30">
        <f t="shared" si="6"/>
        <v>-50840.07</v>
      </c>
      <c r="E29" s="30">
        <f t="shared" si="6"/>
        <v>-11269.21</v>
      </c>
      <c r="F29" s="30">
        <f t="shared" si="6"/>
        <v>-41174.37</v>
      </c>
      <c r="G29" s="30">
        <f t="shared" si="6"/>
        <v>-58341.72</v>
      </c>
      <c r="H29" s="30">
        <f t="shared" si="6"/>
        <v>-11339.96</v>
      </c>
      <c r="I29" s="30">
        <f t="shared" si="6"/>
        <v>-72360.08</v>
      </c>
      <c r="J29" s="30">
        <f t="shared" si="6"/>
        <v>-53343.86</v>
      </c>
      <c r="K29" s="30">
        <f t="shared" si="6"/>
        <v>-44883.42</v>
      </c>
      <c r="L29" s="30">
        <f t="shared" si="6"/>
        <v>-38353.53</v>
      </c>
      <c r="M29" s="30">
        <f t="shared" si="6"/>
        <v>-27032.68</v>
      </c>
      <c r="N29" s="30">
        <f t="shared" si="6"/>
        <v>-19703.25</v>
      </c>
      <c r="O29" s="30">
        <f t="shared" si="6"/>
        <v>-561072.4400000001</v>
      </c>
    </row>
    <row r="30" spans="1:15" ht="18.75" customHeight="1">
      <c r="A30" s="26" t="s">
        <v>39</v>
      </c>
      <c r="B30" s="31">
        <f>+B31</f>
        <v>-59576</v>
      </c>
      <c r="C30" s="31">
        <f>+C31</f>
        <v>-61806.8</v>
      </c>
      <c r="D30" s="31">
        <f aca="true" t="shared" si="7" ref="D30:O30">+D31</f>
        <v>-46948</v>
      </c>
      <c r="E30" s="31">
        <f t="shared" si="7"/>
        <v>-9996.8</v>
      </c>
      <c r="F30" s="31">
        <f t="shared" si="7"/>
        <v>-36938</v>
      </c>
      <c r="G30" s="31">
        <f t="shared" si="7"/>
        <v>-52219.2</v>
      </c>
      <c r="H30" s="31">
        <f t="shared" si="7"/>
        <v>-9028.8</v>
      </c>
      <c r="I30" s="31">
        <f t="shared" si="7"/>
        <v>-67689.6</v>
      </c>
      <c r="J30" s="31">
        <f t="shared" si="7"/>
        <v>-49152.4</v>
      </c>
      <c r="K30" s="31">
        <f t="shared" si="7"/>
        <v>-39494.4</v>
      </c>
      <c r="L30" s="31">
        <f t="shared" si="7"/>
        <v>-33413.6</v>
      </c>
      <c r="M30" s="31">
        <f t="shared" si="7"/>
        <v>-24323.2</v>
      </c>
      <c r="N30" s="31">
        <f t="shared" si="7"/>
        <v>-18251.2</v>
      </c>
      <c r="O30" s="31">
        <f t="shared" si="7"/>
        <v>-508838</v>
      </c>
    </row>
    <row r="31" spans="1:26" ht="18.75" customHeight="1">
      <c r="A31" s="27" t="s">
        <v>40</v>
      </c>
      <c r="B31" s="16">
        <f>ROUND((-B9)*$G$3,2)</f>
        <v>-59576</v>
      </c>
      <c r="C31" s="16">
        <f aca="true" t="shared" si="8" ref="C31:N31">ROUND((-C9)*$G$3,2)</f>
        <v>-61806.8</v>
      </c>
      <c r="D31" s="16">
        <f t="shared" si="8"/>
        <v>-46948</v>
      </c>
      <c r="E31" s="16">
        <f t="shared" si="8"/>
        <v>-9996.8</v>
      </c>
      <c r="F31" s="16">
        <f t="shared" si="8"/>
        <v>-36938</v>
      </c>
      <c r="G31" s="16">
        <f t="shared" si="8"/>
        <v>-52219.2</v>
      </c>
      <c r="H31" s="16">
        <f t="shared" si="8"/>
        <v>-9028.8</v>
      </c>
      <c r="I31" s="16">
        <f t="shared" si="8"/>
        <v>-67689.6</v>
      </c>
      <c r="J31" s="16">
        <f t="shared" si="8"/>
        <v>-49152.4</v>
      </c>
      <c r="K31" s="16">
        <f t="shared" si="8"/>
        <v>-39494.4</v>
      </c>
      <c r="L31" s="16">
        <f t="shared" si="8"/>
        <v>-33413.6</v>
      </c>
      <c r="M31" s="16">
        <f t="shared" si="8"/>
        <v>-24323.2</v>
      </c>
      <c r="N31" s="16">
        <f t="shared" si="8"/>
        <v>-18251.2</v>
      </c>
      <c r="O31" s="32">
        <f aca="true" t="shared" si="9" ref="O31:O57">SUM(B31:N31)</f>
        <v>-508838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-6347.07</v>
      </c>
      <c r="C32" s="31">
        <f aca="true" t="shared" si="10" ref="C32:O32">SUM(C33:C50)</f>
        <v>-4700.42</v>
      </c>
      <c r="D32" s="31">
        <f t="shared" si="10"/>
        <v>-3892.07</v>
      </c>
      <c r="E32" s="31">
        <f t="shared" si="10"/>
        <v>-1272.41</v>
      </c>
      <c r="F32" s="31">
        <f t="shared" si="10"/>
        <v>-4236.37</v>
      </c>
      <c r="G32" s="31">
        <f t="shared" si="10"/>
        <v>-6122.52</v>
      </c>
      <c r="H32" s="31">
        <f t="shared" si="10"/>
        <v>-1092.77</v>
      </c>
      <c r="I32" s="31">
        <f t="shared" si="10"/>
        <v>-4670.48</v>
      </c>
      <c r="J32" s="31">
        <f t="shared" si="10"/>
        <v>-4191.46</v>
      </c>
      <c r="K32" s="31">
        <f t="shared" si="10"/>
        <v>-5389.02</v>
      </c>
      <c r="L32" s="31">
        <f t="shared" si="10"/>
        <v>-4939.93</v>
      </c>
      <c r="M32" s="31">
        <f t="shared" si="10"/>
        <v>-2709.48</v>
      </c>
      <c r="N32" s="31">
        <f t="shared" si="10"/>
        <v>-1452.05</v>
      </c>
      <c r="O32" s="31">
        <f t="shared" si="10"/>
        <v>-51016.05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5769000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-6347.07</v>
      </c>
      <c r="C41" s="33">
        <v>-4700.42</v>
      </c>
      <c r="D41" s="33">
        <v>-3892.07</v>
      </c>
      <c r="E41" s="33">
        <v>-1272.41</v>
      </c>
      <c r="F41" s="33">
        <v>-4236.37</v>
      </c>
      <c r="G41" s="33">
        <v>-6122.52</v>
      </c>
      <c r="H41" s="33">
        <v>-1092.77</v>
      </c>
      <c r="I41" s="33">
        <v>-4670.48</v>
      </c>
      <c r="J41" s="33">
        <v>-4191.46</v>
      </c>
      <c r="K41" s="33">
        <v>-5389.02</v>
      </c>
      <c r="L41" s="33">
        <v>-4939.93</v>
      </c>
      <c r="M41" s="33">
        <v>-2709.48</v>
      </c>
      <c r="N41" s="33">
        <v>-1452.05</v>
      </c>
      <c r="O41" s="33">
        <f t="shared" si="9"/>
        <v>-51016.05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-1218.39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-1218.39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1397455.1199999996</v>
      </c>
      <c r="C55" s="36">
        <f t="shared" si="12"/>
        <v>998542.8700000001</v>
      </c>
      <c r="D55" s="36">
        <f t="shared" si="12"/>
        <v>841324.39</v>
      </c>
      <c r="E55" s="36">
        <f t="shared" si="12"/>
        <v>280741.68</v>
      </c>
      <c r="F55" s="36">
        <f t="shared" si="12"/>
        <v>922193.9899999999</v>
      </c>
      <c r="G55" s="36">
        <f t="shared" si="12"/>
        <v>1339208.4400000002</v>
      </c>
      <c r="H55" s="36">
        <f t="shared" si="12"/>
        <v>240202.37000000002</v>
      </c>
      <c r="I55" s="36">
        <f t="shared" si="12"/>
        <v>1000469.58</v>
      </c>
      <c r="J55" s="36">
        <f t="shared" si="12"/>
        <v>898401.1200000001</v>
      </c>
      <c r="K55" s="36">
        <f t="shared" si="12"/>
        <v>1188029.3900000001</v>
      </c>
      <c r="L55" s="36">
        <f t="shared" si="12"/>
        <v>1094952.8399999996</v>
      </c>
      <c r="M55" s="36">
        <f t="shared" si="12"/>
        <v>602456.37</v>
      </c>
      <c r="N55" s="36">
        <f t="shared" si="12"/>
        <v>307479.97000000003</v>
      </c>
      <c r="O55" s="36">
        <f>SUM(B55:N55)</f>
        <v>11111458.13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1397455.12</v>
      </c>
      <c r="C61" s="51">
        <f t="shared" si="13"/>
        <v>998542.86</v>
      </c>
      <c r="D61" s="51">
        <f t="shared" si="13"/>
        <v>841324.39</v>
      </c>
      <c r="E61" s="51">
        <f t="shared" si="13"/>
        <v>280741.68</v>
      </c>
      <c r="F61" s="51">
        <f t="shared" si="13"/>
        <v>922193.98</v>
      </c>
      <c r="G61" s="51">
        <f t="shared" si="13"/>
        <v>1339208.44</v>
      </c>
      <c r="H61" s="51">
        <f t="shared" si="13"/>
        <v>240202.37</v>
      </c>
      <c r="I61" s="51">
        <f t="shared" si="13"/>
        <v>1000469.58</v>
      </c>
      <c r="J61" s="51">
        <f t="shared" si="13"/>
        <v>898401.12</v>
      </c>
      <c r="K61" s="51">
        <f t="shared" si="13"/>
        <v>1188029.39</v>
      </c>
      <c r="L61" s="51">
        <f t="shared" si="13"/>
        <v>1094952.85</v>
      </c>
      <c r="M61" s="51">
        <f t="shared" si="13"/>
        <v>602456.37</v>
      </c>
      <c r="N61" s="51">
        <f t="shared" si="13"/>
        <v>307479.97</v>
      </c>
      <c r="O61" s="36">
        <f t="shared" si="13"/>
        <v>11111458.120000001</v>
      </c>
      <c r="Q61"/>
    </row>
    <row r="62" spans="1:18" ht="18.75" customHeight="1">
      <c r="A62" s="26" t="s">
        <v>52</v>
      </c>
      <c r="B62" s="51">
        <v>1140233.31</v>
      </c>
      <c r="C62" s="51">
        <v>710121.84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1850355.15</v>
      </c>
      <c r="P62"/>
      <c r="Q62"/>
      <c r="R62" s="43"/>
    </row>
    <row r="63" spans="1:16" ht="18.75" customHeight="1">
      <c r="A63" s="26" t="s">
        <v>53</v>
      </c>
      <c r="B63" s="51">
        <v>257221.81</v>
      </c>
      <c r="C63" s="51">
        <v>288421.02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545642.8300000001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841324.39</v>
      </c>
      <c r="E64" s="52">
        <v>0</v>
      </c>
      <c r="F64" s="52">
        <v>0</v>
      </c>
      <c r="G64" s="52">
        <v>0</v>
      </c>
      <c r="H64" s="51">
        <v>240202.37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1081526.76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280741.68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280741.68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922193.98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922193.98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1339208.44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1339208.44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1000469.58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1000469.58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898401.12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898401.12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1188029.39</v>
      </c>
      <c r="L70" s="31">
        <v>1094952.85</v>
      </c>
      <c r="M70" s="52">
        <v>0</v>
      </c>
      <c r="N70" s="52">
        <v>0</v>
      </c>
      <c r="O70" s="36">
        <f t="shared" si="14"/>
        <v>2282982.24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602456.37</v>
      </c>
      <c r="N71" s="52">
        <v>0</v>
      </c>
      <c r="O71" s="36">
        <f t="shared" si="14"/>
        <v>602456.37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307479.97</v>
      </c>
      <c r="O72" s="55">
        <f t="shared" si="14"/>
        <v>307479.97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2022-06-27T12:56:29Z</dcterms:modified>
  <cp:category/>
  <cp:version/>
  <cp:contentType/>
  <cp:contentStatus/>
</cp:coreProperties>
</file>