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<sst xmlns="http://schemas.openxmlformats.org/spreadsheetml/2006/main" count="90" uniqueCount="87">
  <si>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</si>
  <si>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</si>
  <si>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</si>
  <si>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</si>
  <si>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</si>
  <si>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</si>
  <si>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</si>
  <si>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</si>
  <si>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</si>
  <si>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</si>
  <si>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</si>
  <si>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</si>
  <si>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</si>
  <si>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</si>
  <si>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</si>
  <si>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</si>
  <si>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</si>
  <si>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</si>
  <si>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</si>
  <si>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</si>
  <si>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</si>
  <si>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</si>
  <si>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</si>
  <si>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</si>
  <si>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</si>
  <si>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</si>
  <si>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</si>
  <si>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</si>
  <si>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</si>
  <si>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</si>
  <si>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</si>
  <si>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</si>
  <si>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</si>
  <si>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</si>
  <si>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</si>
  <si>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</si>
  <si>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</si>
  <si>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</si>
  <si>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</si>
  <si>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</si>
  <si>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</si>
  <si>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</si>
  <si>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</si>
  <si>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</si>
  <si>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</si>
  <si>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</si>
  <si>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</si>
  <si>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</si>
  <si>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</si>
  <si>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</si>
  <si>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</si>
  <si>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</si>
  <si>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</si>
  <si>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</si>
  <si>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</si>
  <si>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</si>
  <si>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</si>
  <si>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</si>
  <si>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</si>
  <si>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</si>
  <si>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</si>
  <si>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</si>
  <si>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</si>
  <si>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</si>
  <si>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18/06/22 - VENCIMENTO 24/06/22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</si>
  <si>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</si>
  <si>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</si>
  <si>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</si>
  <si>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</si>
  <si>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</si>
  <si>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</si>
  <si>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</si>
  <si>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</si>
  <si>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</si>
  <si>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</si>
  <si>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</si>
  <si>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</si>
  <si>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</si>
  <si>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</si>
  <si>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</si>
  <si>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</si>
  <si>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</si>
  <si>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</si>
  <si>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</si>
  <si>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 (1)</t>
  </si>
  <si>
    <t xml:space="preserve">5.4. Revisão de Remuneração pelo Serviço Atende 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</si>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</sst>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235981</v>
      </c>
      <c r="C7" s="9">
        <f t="shared" si="0"/>
        <v>161697</v>
      </c>
      <c r="D7" s="9">
        <f t="shared" si="0"/>
        <v>177169</v>
      </c>
      <c r="E7" s="9">
        <f t="shared" si="0"/>
        <v>40363</v>
      </c>
      <c r="F7" s="9">
        <f t="shared" si="0"/>
        <v>132278</v>
      </c>
      <c r="G7" s="9">
        <f t="shared" si="0"/>
        <v>200880</v>
      </c>
      <c r="H7" s="9">
        <f t="shared" si="0"/>
        <v>24906</v>
      </c>
      <c r="I7" s="9">
        <f t="shared" si="0"/>
        <v>160222</v>
      </c>
      <c r="J7" s="9">
        <f t="shared" si="0"/>
        <v>140876</v>
      </c>
      <c r="K7" s="9">
        <f t="shared" si="0"/>
        <v>210563</v>
      </c>
      <c r="L7" s="9">
        <f t="shared" si="0"/>
        <v>162037</v>
      </c>
      <c r="M7" s="9">
        <f t="shared" si="0"/>
        <v>69278</v>
      </c>
      <c r="N7" s="9">
        <f t="shared" si="0"/>
        <v>43838</v>
      </c>
      <c r="O7" s="9">
        <f t="shared" si="0"/>
        <v>1760088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11241</v>
      </c>
      <c r="C8" s="11">
        <f t="shared" si="1"/>
        <v>11423</v>
      </c>
      <c r="D8" s="11">
        <f t="shared" si="1"/>
        <v>8833</v>
      </c>
      <c r="E8" s="11">
        <f t="shared" si="1"/>
        <v>1619</v>
      </c>
      <c r="F8" s="11">
        <f t="shared" si="1"/>
        <v>6307</v>
      </c>
      <c r="G8" s="11">
        <f t="shared" si="1"/>
        <v>9013</v>
      </c>
      <c r="H8" s="11">
        <f t="shared" si="1"/>
        <v>1426</v>
      </c>
      <c r="I8" s="11">
        <f t="shared" si="1"/>
        <v>11345</v>
      </c>
      <c r="J8" s="11">
        <f t="shared" si="1"/>
        <v>8209</v>
      </c>
      <c r="K8" s="11">
        <f t="shared" si="1"/>
        <v>7171</v>
      </c>
      <c r="L8" s="11">
        <f t="shared" si="1"/>
        <v>5616</v>
      </c>
      <c r="M8" s="11">
        <f t="shared" si="1"/>
        <v>3323</v>
      </c>
      <c r="N8" s="11">
        <f t="shared" si="1"/>
        <v>2615</v>
      </c>
      <c r="O8" s="11">
        <f t="shared" si="1"/>
        <v>88141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11241</v>
      </c>
      <c r="C9" s="11">
        <v>11423</v>
      </c>
      <c r="D9" s="11">
        <v>8833</v>
      </c>
      <c r="E9" s="11">
        <v>1619</v>
      </c>
      <c r="F9" s="11">
        <v>6307</v>
      </c>
      <c r="G9" s="11">
        <v>9013</v>
      </c>
      <c r="H9" s="11">
        <v>1426</v>
      </c>
      <c r="I9" s="11">
        <v>11340</v>
      </c>
      <c r="J9" s="11">
        <v>8209</v>
      </c>
      <c r="K9" s="11">
        <v>7162</v>
      </c>
      <c r="L9" s="11">
        <v>5615</v>
      </c>
      <c r="M9" s="11">
        <v>3316</v>
      </c>
      <c r="N9" s="11">
        <v>2603</v>
      </c>
      <c r="O9" s="11">
        <f>SUM(B9:N9)</f>
        <v>88107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5</v>
      </c>
      <c r="J10" s="13">
        <v>0</v>
      </c>
      <c r="K10" s="13">
        <v>9</v>
      </c>
      <c r="L10" s="13">
        <v>1</v>
      </c>
      <c r="M10" s="13">
        <v>7</v>
      </c>
      <c r="N10" s="13">
        <v>12</v>
      </c>
      <c r="O10" s="11">
        <f>SUM(B10:N10)</f>
        <v>34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224740</v>
      </c>
      <c r="C11" s="13">
        <v>150274</v>
      </c>
      <c r="D11" s="13">
        <v>168336</v>
      </c>
      <c r="E11" s="13">
        <v>38744</v>
      </c>
      <c r="F11" s="13">
        <v>125971</v>
      </c>
      <c r="G11" s="13">
        <v>191867</v>
      </c>
      <c r="H11" s="13">
        <v>23480</v>
      </c>
      <c r="I11" s="13">
        <v>148877</v>
      </c>
      <c r="J11" s="13">
        <v>132667</v>
      </c>
      <c r="K11" s="13">
        <v>203392</v>
      </c>
      <c r="L11" s="13">
        <v>156421</v>
      </c>
      <c r="M11" s="13">
        <v>65955</v>
      </c>
      <c r="N11" s="13">
        <v>41223</v>
      </c>
      <c r="O11" s="11">
        <f>SUM(B11:N11)</f>
        <v>1671947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2.7868</v>
      </c>
      <c r="C13" s="17">
        <v>2.8789</v>
      </c>
      <c r="D13" s="17">
        <v>2.5248</v>
      </c>
      <c r="E13" s="17">
        <v>4.3133</v>
      </c>
      <c r="F13" s="17">
        <v>2.9265</v>
      </c>
      <c r="G13" s="17">
        <v>2.4079</v>
      </c>
      <c r="H13" s="17">
        <v>3.2329</v>
      </c>
      <c r="I13" s="17">
        <v>2.8586</v>
      </c>
      <c r="J13" s="17">
        <v>2.8752</v>
      </c>
      <c r="K13" s="17">
        <v>2.7178</v>
      </c>
      <c r="L13" s="17">
        <v>3.0945</v>
      </c>
      <c r="M13" s="17">
        <v>3.5709</v>
      </c>
      <c r="N13" s="17">
        <v>3.2255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1.447975449542842</v>
      </c>
      <c r="C16" s="19">
        <v>1.484434371035222</v>
      </c>
      <c r="D16" s="19">
        <v>1.49359884854914</v>
      </c>
      <c r="E16" s="19">
        <v>1.060669097999217</v>
      </c>
      <c r="F16" s="19">
        <v>1.626681267456676</v>
      </c>
      <c r="G16" s="19">
        <v>1.748180096837085</v>
      </c>
      <c r="H16" s="19">
        <v>1.937154360232778</v>
      </c>
      <c r="I16" s="19">
        <v>1.435640920812669</v>
      </c>
      <c r="J16" s="19">
        <v>1.534907356250983</v>
      </c>
      <c r="K16" s="19">
        <v>1.377821718181727</v>
      </c>
      <c r="L16" s="19">
        <v>1.419846665340755</v>
      </c>
      <c r="M16" s="19">
        <v>1.488304769687899</v>
      </c>
      <c r="N16" s="19">
        <v>1.339198563512258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66</v>
      </c>
      <c r="B18" s="24">
        <f aca="true" t="shared" si="2" ref="B18:N18">SUM(B19:B27)</f>
        <v>1060853.9800000002</v>
      </c>
      <c r="C18" s="24">
        <f t="shared" si="2"/>
        <v>753342.76</v>
      </c>
      <c r="D18" s="24">
        <f t="shared" si="2"/>
        <v>714320.28</v>
      </c>
      <c r="E18" s="24">
        <f t="shared" si="2"/>
        <v>204327.27000000002</v>
      </c>
      <c r="F18" s="24">
        <f t="shared" si="2"/>
        <v>669900.6</v>
      </c>
      <c r="G18" s="24">
        <f t="shared" si="2"/>
        <v>924731.77</v>
      </c>
      <c r="H18" s="24">
        <f t="shared" si="2"/>
        <v>168071.88999999998</v>
      </c>
      <c r="I18" s="24">
        <f t="shared" si="2"/>
        <v>731230.6</v>
      </c>
      <c r="J18" s="24">
        <f t="shared" si="2"/>
        <v>671966.09</v>
      </c>
      <c r="K18" s="24">
        <f t="shared" si="2"/>
        <v>869892.9699999999</v>
      </c>
      <c r="L18" s="24">
        <f t="shared" si="2"/>
        <v>790999</v>
      </c>
      <c r="M18" s="24">
        <f t="shared" si="2"/>
        <v>416515.05000000005</v>
      </c>
      <c r="N18" s="24">
        <f t="shared" si="2"/>
        <v>209797.58000000005</v>
      </c>
      <c r="O18" s="24">
        <f>O19+O20+O21+O22+O23+O24+O25+O27</f>
        <v>8182314.27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657631.85</v>
      </c>
      <c r="C19" s="30">
        <f t="shared" si="3"/>
        <v>465509.49</v>
      </c>
      <c r="D19" s="30">
        <f t="shared" si="3"/>
        <v>447316.29</v>
      </c>
      <c r="E19" s="30">
        <f t="shared" si="3"/>
        <v>174097.73</v>
      </c>
      <c r="F19" s="30">
        <f t="shared" si="3"/>
        <v>387111.57</v>
      </c>
      <c r="G19" s="30">
        <f t="shared" si="3"/>
        <v>483698.95</v>
      </c>
      <c r="H19" s="30">
        <f t="shared" si="3"/>
        <v>80518.61</v>
      </c>
      <c r="I19" s="30">
        <f t="shared" si="3"/>
        <v>458010.61</v>
      </c>
      <c r="J19" s="30">
        <f t="shared" si="3"/>
        <v>405046.68</v>
      </c>
      <c r="K19" s="30">
        <f t="shared" si="3"/>
        <v>572268.12</v>
      </c>
      <c r="L19" s="30">
        <f t="shared" si="3"/>
        <v>501423.5</v>
      </c>
      <c r="M19" s="30">
        <f t="shared" si="3"/>
        <v>247384.81</v>
      </c>
      <c r="N19" s="30">
        <f t="shared" si="3"/>
        <v>141399.47</v>
      </c>
      <c r="O19" s="30">
        <f>SUM(B19:N19)</f>
        <v>5021417.68</v>
      </c>
    </row>
    <row r="20" spans="1:23" ht="18.75" customHeight="1">
      <c r="A20" s="26" t="s">
        <v>35</v>
      </c>
      <c r="B20" s="30">
        <f>IF(B16&lt;&gt;0,ROUND((B16-1)*B19,2),0)</f>
        <v>294602.92</v>
      </c>
      <c r="C20" s="30">
        <f aca="true" t="shared" si="4" ref="C20:N20">IF(C16&lt;&gt;0,ROUND((C16-1)*C19,2),0)</f>
        <v>225508.8</v>
      </c>
      <c r="D20" s="30">
        <f t="shared" si="4"/>
        <v>220794.81</v>
      </c>
      <c r="E20" s="30">
        <f t="shared" si="4"/>
        <v>10562.35</v>
      </c>
      <c r="F20" s="30">
        <f t="shared" si="4"/>
        <v>242595.57</v>
      </c>
      <c r="G20" s="30">
        <f t="shared" si="4"/>
        <v>361893.93</v>
      </c>
      <c r="H20" s="30">
        <f t="shared" si="4"/>
        <v>75458.37</v>
      </c>
      <c r="I20" s="30">
        <f t="shared" si="4"/>
        <v>199528.16</v>
      </c>
      <c r="J20" s="30">
        <f t="shared" si="4"/>
        <v>216662.45</v>
      </c>
      <c r="K20" s="30">
        <f t="shared" si="4"/>
        <v>216215.32</v>
      </c>
      <c r="L20" s="30">
        <f t="shared" si="4"/>
        <v>210520.98</v>
      </c>
      <c r="M20" s="30">
        <f t="shared" si="4"/>
        <v>120799.18</v>
      </c>
      <c r="N20" s="30">
        <f t="shared" si="4"/>
        <v>47962.5</v>
      </c>
      <c r="O20" s="30">
        <f aca="true" t="shared" si="5" ref="O19:O27">SUM(B20:N20)</f>
        <v>2443105.3400000003</v>
      </c>
      <c r="W20" s="62"/>
    </row>
    <row r="21" spans="1:15" ht="18.75" customHeight="1">
      <c r="A21" s="26" t="s">
        <v>36</v>
      </c>
      <c r="B21" s="30">
        <v>45955.77</v>
      </c>
      <c r="C21" s="30">
        <v>34242.99</v>
      </c>
      <c r="D21" s="30">
        <v>22822.26</v>
      </c>
      <c r="E21" s="30">
        <v>9075.94</v>
      </c>
      <c r="F21" s="30">
        <v>21958.74</v>
      </c>
      <c r="G21" s="30">
        <v>35913.91</v>
      </c>
      <c r="H21" s="30">
        <v>4480.59</v>
      </c>
      <c r="I21" s="30">
        <v>31249.8</v>
      </c>
      <c r="J21" s="30">
        <v>30138.95</v>
      </c>
      <c r="K21" s="30">
        <v>39189.22</v>
      </c>
      <c r="L21" s="30">
        <v>37176.33</v>
      </c>
      <c r="M21" s="30">
        <v>18326.95</v>
      </c>
      <c r="N21" s="30">
        <v>10117.48</v>
      </c>
      <c r="O21" s="30">
        <f t="shared" si="5"/>
        <v>340648.93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-9267.75</v>
      </c>
      <c r="E23" s="30">
        <v>0</v>
      </c>
      <c r="F23" s="30">
        <v>-10661.57</v>
      </c>
      <c r="G23" s="30">
        <v>0</v>
      </c>
      <c r="H23" s="30">
        <v>-2478.89</v>
      </c>
      <c r="I23" s="30">
        <v>0</v>
      </c>
      <c r="J23" s="30">
        <v>-6857.82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-29266.03</v>
      </c>
    </row>
    <row r="24" spans="1:26" ht="18.75" customHeight="1">
      <c r="A24" s="26" t="s">
        <v>67</v>
      </c>
      <c r="B24" s="30">
        <v>1281.42</v>
      </c>
      <c r="C24" s="30">
        <v>931.45</v>
      </c>
      <c r="D24" s="30">
        <v>874.92</v>
      </c>
      <c r="E24" s="30">
        <v>250.36</v>
      </c>
      <c r="F24" s="30">
        <v>823.77</v>
      </c>
      <c r="G24" s="30">
        <v>1130.66</v>
      </c>
      <c r="H24" s="30">
        <v>204.6</v>
      </c>
      <c r="I24" s="30">
        <v>882.99</v>
      </c>
      <c r="J24" s="30">
        <v>826.46</v>
      </c>
      <c r="K24" s="30">
        <v>1060.67</v>
      </c>
      <c r="L24" s="30">
        <v>961.06</v>
      </c>
      <c r="M24" s="30">
        <v>498.03</v>
      </c>
      <c r="N24" s="30">
        <v>266.51</v>
      </c>
      <c r="O24" s="30">
        <f t="shared" si="5"/>
        <v>9992.9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68</v>
      </c>
      <c r="B25" s="30">
        <v>986.48</v>
      </c>
      <c r="C25" s="30">
        <v>734.47</v>
      </c>
      <c r="D25" s="30">
        <v>644.18</v>
      </c>
      <c r="E25" s="30">
        <v>196.75</v>
      </c>
      <c r="F25" s="30">
        <v>648.2</v>
      </c>
      <c r="G25" s="30">
        <v>873.33</v>
      </c>
      <c r="H25" s="30">
        <v>161.72</v>
      </c>
      <c r="I25" s="30">
        <v>683.24</v>
      </c>
      <c r="J25" s="30">
        <v>653.62</v>
      </c>
      <c r="K25" s="30">
        <v>839.59</v>
      </c>
      <c r="L25" s="30">
        <v>745.28</v>
      </c>
      <c r="M25" s="30">
        <v>421.81</v>
      </c>
      <c r="N25" s="30">
        <v>221.03</v>
      </c>
      <c r="O25" s="30">
        <f t="shared" si="5"/>
        <v>7809.7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69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30">
        <v>56361.22</v>
      </c>
      <c r="C27" s="30">
        <v>22498.8</v>
      </c>
      <c r="D27" s="30">
        <v>29048</v>
      </c>
      <c r="E27" s="30">
        <v>8265.28</v>
      </c>
      <c r="F27" s="30">
        <v>25334.86</v>
      </c>
      <c r="G27" s="30">
        <v>39026.54</v>
      </c>
      <c r="H27" s="30">
        <v>7864.38</v>
      </c>
      <c r="I27" s="30">
        <v>38771.88</v>
      </c>
      <c r="J27" s="30">
        <v>23403.78</v>
      </c>
      <c r="K27" s="30">
        <v>38146.98</v>
      </c>
      <c r="L27" s="30">
        <v>38037.13</v>
      </c>
      <c r="M27" s="30">
        <v>27100.43</v>
      </c>
      <c r="N27" s="30">
        <v>7940.42</v>
      </c>
      <c r="O27" s="30">
        <f t="shared" si="5"/>
        <v>361799.7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71</v>
      </c>
      <c r="B29" s="30">
        <f aca="true" t="shared" si="6" ref="B29:O29">+B30+B32+B52+B53+B56-B57</f>
        <v>-758585.88</v>
      </c>
      <c r="C29" s="30">
        <f>+C30+C32+C52+C53+C56-C57</f>
        <v>-559440.65</v>
      </c>
      <c r="D29" s="30">
        <f t="shared" si="6"/>
        <v>-457730.29000000004</v>
      </c>
      <c r="E29" s="30">
        <f t="shared" si="6"/>
        <v>-8515.76</v>
      </c>
      <c r="F29" s="30">
        <f t="shared" si="6"/>
        <v>-491331.47</v>
      </c>
      <c r="G29" s="30">
        <f t="shared" si="6"/>
        <v>-45944.39</v>
      </c>
      <c r="H29" s="30">
        <f t="shared" si="6"/>
        <v>-116213.11999999998</v>
      </c>
      <c r="I29" s="30">
        <f t="shared" si="6"/>
        <v>-549806</v>
      </c>
      <c r="J29" s="30">
        <f t="shared" si="6"/>
        <v>-40715.24</v>
      </c>
      <c r="K29" s="30">
        <f t="shared" si="6"/>
        <v>-649410.78</v>
      </c>
      <c r="L29" s="30">
        <f t="shared" si="6"/>
        <v>-606050.11</v>
      </c>
      <c r="M29" s="30">
        <f t="shared" si="6"/>
        <v>-17359.76</v>
      </c>
      <c r="N29" s="30">
        <f t="shared" si="6"/>
        <v>-12935.17</v>
      </c>
      <c r="O29" s="30">
        <f t="shared" si="6"/>
        <v>-4314038.62</v>
      </c>
    </row>
    <row r="30" spans="1:15" ht="18.75" customHeight="1">
      <c r="A30" s="26" t="s">
        <v>39</v>
      </c>
      <c r="B30" s="31">
        <f>+B31</f>
        <v>-49460.4</v>
      </c>
      <c r="C30" s="31">
        <f>+C31</f>
        <v>-50261.2</v>
      </c>
      <c r="D30" s="31">
        <f aca="true" t="shared" si="7" ref="D30:O30">+D31</f>
        <v>-38865.2</v>
      </c>
      <c r="E30" s="31">
        <f t="shared" si="7"/>
        <v>-7123.6</v>
      </c>
      <c r="F30" s="31">
        <f t="shared" si="7"/>
        <v>-27750.8</v>
      </c>
      <c r="G30" s="31">
        <f t="shared" si="7"/>
        <v>-39657.2</v>
      </c>
      <c r="H30" s="31">
        <f t="shared" si="7"/>
        <v>-6274.4</v>
      </c>
      <c r="I30" s="31">
        <f t="shared" si="7"/>
        <v>-49896</v>
      </c>
      <c r="J30" s="31">
        <f t="shared" si="7"/>
        <v>-36119.6</v>
      </c>
      <c r="K30" s="31">
        <f t="shared" si="7"/>
        <v>-31512.8</v>
      </c>
      <c r="L30" s="31">
        <f t="shared" si="7"/>
        <v>-24706</v>
      </c>
      <c r="M30" s="31">
        <f t="shared" si="7"/>
        <v>-14590.4</v>
      </c>
      <c r="N30" s="31">
        <f t="shared" si="7"/>
        <v>-11453.2</v>
      </c>
      <c r="O30" s="31">
        <f t="shared" si="7"/>
        <v>-387670.79999999993</v>
      </c>
    </row>
    <row r="31" spans="1:26" ht="18.75" customHeight="1">
      <c r="A31" s="27" t="s">
        <v>40</v>
      </c>
      <c r="B31" s="16">
        <f>ROUND((-B9)*$G$3,2)</f>
        <v>-49460.4</v>
      </c>
      <c r="C31" s="16">
        <f aca="true" t="shared" si="8" ref="C31:N31">ROUND((-C9)*$G$3,2)</f>
        <v>-50261.2</v>
      </c>
      <c r="D31" s="16">
        <f t="shared" si="8"/>
        <v>-38865.2</v>
      </c>
      <c r="E31" s="16">
        <f t="shared" si="8"/>
        <v>-7123.6</v>
      </c>
      <c r="F31" s="16">
        <f t="shared" si="8"/>
        <v>-27750.8</v>
      </c>
      <c r="G31" s="16">
        <f t="shared" si="8"/>
        <v>-39657.2</v>
      </c>
      <c r="H31" s="16">
        <f t="shared" si="8"/>
        <v>-6274.4</v>
      </c>
      <c r="I31" s="16">
        <f t="shared" si="8"/>
        <v>-49896</v>
      </c>
      <c r="J31" s="16">
        <f t="shared" si="8"/>
        <v>-36119.6</v>
      </c>
      <c r="K31" s="16">
        <f t="shared" si="8"/>
        <v>-31512.8</v>
      </c>
      <c r="L31" s="16">
        <f t="shared" si="8"/>
        <v>-24706</v>
      </c>
      <c r="M31" s="16">
        <f t="shared" si="8"/>
        <v>-14590.4</v>
      </c>
      <c r="N31" s="16">
        <f t="shared" si="8"/>
        <v>-11453.2</v>
      </c>
      <c r="O31" s="32">
        <f aca="true" t="shared" si="9" ref="O31:O57">SUM(B31:N31)</f>
        <v>-387670.79999999993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-709125.48</v>
      </c>
      <c r="C32" s="31">
        <f aca="true" t="shared" si="10" ref="C32:O32">SUM(C33:C50)</f>
        <v>-509179.45</v>
      </c>
      <c r="D32" s="31">
        <f t="shared" si="10"/>
        <v>-418865.09</v>
      </c>
      <c r="E32" s="31">
        <f t="shared" si="10"/>
        <v>-1392.16</v>
      </c>
      <c r="F32" s="31">
        <f t="shared" si="10"/>
        <v>-463580.67</v>
      </c>
      <c r="G32" s="31">
        <f t="shared" si="10"/>
        <v>-6287.19</v>
      </c>
      <c r="H32" s="31">
        <f t="shared" si="10"/>
        <v>-109137.68</v>
      </c>
      <c r="I32" s="31">
        <f t="shared" si="10"/>
        <v>-499910</v>
      </c>
      <c r="J32" s="31">
        <f t="shared" si="10"/>
        <v>-4595.64</v>
      </c>
      <c r="K32" s="31">
        <f t="shared" si="10"/>
        <v>-617897.98</v>
      </c>
      <c r="L32" s="31">
        <f t="shared" si="10"/>
        <v>-581344.11</v>
      </c>
      <c r="M32" s="31">
        <f t="shared" si="10"/>
        <v>-2769.36</v>
      </c>
      <c r="N32" s="31">
        <f t="shared" si="10"/>
        <v>-1481.97</v>
      </c>
      <c r="O32" s="31">
        <f t="shared" si="10"/>
        <v>-3925566.78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72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73</v>
      </c>
      <c r="B39" s="33">
        <v>-702000</v>
      </c>
      <c r="C39" s="33">
        <v>-504000</v>
      </c>
      <c r="D39" s="33">
        <v>-414000</v>
      </c>
      <c r="E39" s="33">
        <v>0</v>
      </c>
      <c r="F39" s="33">
        <v>-459000</v>
      </c>
      <c r="G39" s="33">
        <v>0</v>
      </c>
      <c r="H39" s="33">
        <v>-108000</v>
      </c>
      <c r="I39" s="33">
        <v>-495000</v>
      </c>
      <c r="J39" s="33">
        <v>0</v>
      </c>
      <c r="K39" s="33">
        <v>-612000</v>
      </c>
      <c r="L39" s="33">
        <v>-576000</v>
      </c>
      <c r="M39" s="33">
        <v>0</v>
      </c>
      <c r="N39" s="33">
        <v>0</v>
      </c>
      <c r="O39" s="33">
        <f t="shared" si="9"/>
        <v>-3870000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-7125.48</v>
      </c>
      <c r="C41" s="33">
        <v>-5179.45</v>
      </c>
      <c r="D41" s="33">
        <v>-4865.09</v>
      </c>
      <c r="E41" s="33">
        <v>-1392.16</v>
      </c>
      <c r="F41" s="33">
        <v>-4580.67</v>
      </c>
      <c r="G41" s="33">
        <v>-6287.19</v>
      </c>
      <c r="H41" s="33">
        <v>-1137.68</v>
      </c>
      <c r="I41" s="33">
        <v>-4910</v>
      </c>
      <c r="J41" s="33">
        <v>-4595.64</v>
      </c>
      <c r="K41" s="33">
        <v>-5897.98</v>
      </c>
      <c r="L41" s="33">
        <v>-5344.11</v>
      </c>
      <c r="M41" s="33">
        <v>-2769.36</v>
      </c>
      <c r="N41" s="33">
        <v>-1481.97</v>
      </c>
      <c r="O41" s="33">
        <f t="shared" si="9"/>
        <v>-55566.78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77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78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79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80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81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82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84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-801.04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-801.04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85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48</v>
      </c>
      <c r="B55" s="36">
        <f aca="true" t="shared" si="12" ref="B55:N55">+B18+B29</f>
        <v>302268.1000000002</v>
      </c>
      <c r="C55" s="36">
        <f t="shared" si="12"/>
        <v>193902.11</v>
      </c>
      <c r="D55" s="36">
        <f t="shared" si="12"/>
        <v>256589.99</v>
      </c>
      <c r="E55" s="36">
        <f t="shared" si="12"/>
        <v>195811.51</v>
      </c>
      <c r="F55" s="36">
        <f t="shared" si="12"/>
        <v>178569.13</v>
      </c>
      <c r="G55" s="36">
        <f t="shared" si="12"/>
        <v>878787.38</v>
      </c>
      <c r="H55" s="36">
        <f t="shared" si="12"/>
        <v>51858.770000000004</v>
      </c>
      <c r="I55" s="36">
        <f t="shared" si="12"/>
        <v>181424.59999999998</v>
      </c>
      <c r="J55" s="36">
        <f t="shared" si="12"/>
        <v>631250.85</v>
      </c>
      <c r="K55" s="36">
        <f t="shared" si="12"/>
        <v>220482.18999999983</v>
      </c>
      <c r="L55" s="36">
        <f t="shared" si="12"/>
        <v>184948.89</v>
      </c>
      <c r="M55" s="36">
        <f t="shared" si="12"/>
        <v>399155.29000000004</v>
      </c>
      <c r="N55" s="36">
        <f t="shared" si="12"/>
        <v>196862.41000000003</v>
      </c>
      <c r="O55" s="36">
        <f>SUM(B55:N55)</f>
        <v>3871911.2200000007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49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50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51</v>
      </c>
      <c r="B61" s="51">
        <f aca="true" t="shared" si="13" ref="B61:O61">SUM(B62:B72)</f>
        <v>302268.11</v>
      </c>
      <c r="C61" s="51">
        <f t="shared" si="13"/>
        <v>193902.11</v>
      </c>
      <c r="D61" s="51">
        <f t="shared" si="13"/>
        <v>256589.99</v>
      </c>
      <c r="E61" s="51">
        <f t="shared" si="13"/>
        <v>195811.51</v>
      </c>
      <c r="F61" s="51">
        <f t="shared" si="13"/>
        <v>178569.12</v>
      </c>
      <c r="G61" s="51">
        <f t="shared" si="13"/>
        <v>878787.38</v>
      </c>
      <c r="H61" s="51">
        <f t="shared" si="13"/>
        <v>51858.76</v>
      </c>
      <c r="I61" s="51">
        <f t="shared" si="13"/>
        <v>181424.6</v>
      </c>
      <c r="J61" s="51">
        <f t="shared" si="13"/>
        <v>631250.84</v>
      </c>
      <c r="K61" s="51">
        <f t="shared" si="13"/>
        <v>220482.2</v>
      </c>
      <c r="L61" s="51">
        <f t="shared" si="13"/>
        <v>184948.89</v>
      </c>
      <c r="M61" s="51">
        <f t="shared" si="13"/>
        <v>399155.29</v>
      </c>
      <c r="N61" s="51">
        <f t="shared" si="13"/>
        <v>196862.41</v>
      </c>
      <c r="O61" s="36">
        <f t="shared" si="13"/>
        <v>3871911.21</v>
      </c>
      <c r="Q61"/>
    </row>
    <row r="62" spans="1:18" ht="18.75" customHeight="1">
      <c r="A62" s="26" t="s">
        <v>52</v>
      </c>
      <c r="B62" s="51">
        <v>255103.17</v>
      </c>
      <c r="C62" s="51">
        <v>143252.43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398355.6</v>
      </c>
      <c r="P62"/>
      <c r="Q62"/>
      <c r="R62" s="43"/>
    </row>
    <row r="63" spans="1:16" ht="18.75" customHeight="1">
      <c r="A63" s="26" t="s">
        <v>53</v>
      </c>
      <c r="B63" s="51">
        <v>47164.94</v>
      </c>
      <c r="C63" s="51">
        <v>50649.68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97814.62</v>
      </c>
      <c r="P63"/>
    </row>
    <row r="64" spans="1:17" ht="18.75" customHeight="1">
      <c r="A64" s="26" t="s">
        <v>54</v>
      </c>
      <c r="B64" s="52">
        <v>0</v>
      </c>
      <c r="C64" s="52">
        <v>0</v>
      </c>
      <c r="D64" s="31">
        <v>256589.99</v>
      </c>
      <c r="E64" s="52">
        <v>0</v>
      </c>
      <c r="F64" s="52">
        <v>0</v>
      </c>
      <c r="G64" s="52">
        <v>0</v>
      </c>
      <c r="H64" s="51">
        <v>51858.76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308448.75</v>
      </c>
      <c r="Q64"/>
    </row>
    <row r="65" spans="1:18" ht="18.75" customHeight="1">
      <c r="A65" s="26" t="s">
        <v>55</v>
      </c>
      <c r="B65" s="52">
        <v>0</v>
      </c>
      <c r="C65" s="52">
        <v>0</v>
      </c>
      <c r="D65" s="52">
        <v>0</v>
      </c>
      <c r="E65" s="31">
        <v>195811.51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195811.51</v>
      </c>
      <c r="R65"/>
    </row>
    <row r="66" spans="1:19" ht="18.75" customHeight="1">
      <c r="A66" s="26" t="s">
        <v>56</v>
      </c>
      <c r="B66" s="52">
        <v>0</v>
      </c>
      <c r="C66" s="52">
        <v>0</v>
      </c>
      <c r="D66" s="52">
        <v>0</v>
      </c>
      <c r="E66" s="52">
        <v>0</v>
      </c>
      <c r="F66" s="31">
        <v>178569.12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178569.12</v>
      </c>
      <c r="S66"/>
    </row>
    <row r="67" spans="1:20" ht="18.75" customHeight="1">
      <c r="A67" s="26" t="s">
        <v>57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878787.38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878787.38</v>
      </c>
      <c r="T67"/>
    </row>
    <row r="68" spans="1:21" ht="18.75" customHeight="1">
      <c r="A68" s="26" t="s">
        <v>58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181424.6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181424.6</v>
      </c>
      <c r="U68"/>
    </row>
    <row r="69" spans="1:22" ht="18.75" customHeight="1">
      <c r="A69" s="26" t="s">
        <v>59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631250.84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631250.84</v>
      </c>
      <c r="V69"/>
    </row>
    <row r="70" spans="1:23" ht="18.75" customHeight="1">
      <c r="A70" s="26" t="s">
        <v>60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220482.2</v>
      </c>
      <c r="L70" s="31">
        <v>184948.89</v>
      </c>
      <c r="M70" s="52">
        <v>0</v>
      </c>
      <c r="N70" s="52">
        <v>0</v>
      </c>
      <c r="O70" s="36">
        <f t="shared" si="14"/>
        <v>405431.09</v>
      </c>
      <c r="P70"/>
      <c r="W70"/>
    </row>
    <row r="71" spans="1:25" ht="18.75" customHeight="1">
      <c r="A71" s="26" t="s">
        <v>61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399155.29</v>
      </c>
      <c r="N71" s="52">
        <v>0</v>
      </c>
      <c r="O71" s="36">
        <f t="shared" si="14"/>
        <v>399155.29</v>
      </c>
      <c r="R71"/>
      <c r="Y71"/>
    </row>
    <row r="72" spans="1:26" ht="18.75" customHeight="1">
      <c r="A72" s="38" t="s">
        <v>62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196862.41</v>
      </c>
      <c r="O72" s="55">
        <f t="shared" si="14"/>
        <v>196862.41</v>
      </c>
      <c r="P72"/>
      <c r="S72"/>
      <c r="Z72"/>
    </row>
    <row r="73" spans="1:12" ht="21" customHeight="1">
      <c r="A73" s="56" t="s">
        <v>86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2022-06-27T12:33:09Z</dcterms:modified>
  <cp:category/>
  <cp:version/>
  <cp:contentType/>
  <cp:contentStatus/>
</cp:coreProperties>
</file>