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<sst xmlns="http://schemas.openxmlformats.org/spreadsheetml/2006/main" count="90" uniqueCount="87">
  <si>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</si>
  <si>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</si>
  <si>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</si>
  <si>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</si>
  <si>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</si>
  <si>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</si>
  <si>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</si>
  <si>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</si>
  <si>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</si>
  <si>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</si>
  <si>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</si>
  <si>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</si>
  <si>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</si>
  <si>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</si>
  <si>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</si>
  <si>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</si>
  <si>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</si>
  <si>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</si>
  <si>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</si>
  <si>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</si>
  <si>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</si>
  <si>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</si>
  <si>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</si>
  <si>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</si>
  <si>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</si>
  <si>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</si>
  <si>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</si>
  <si>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</si>
  <si>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</si>
  <si>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</si>
  <si>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</si>
  <si>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</si>
  <si>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</si>
  <si>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</si>
  <si>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</si>
  <si>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</si>
  <si>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</si>
  <si>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</si>
  <si>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</si>
  <si>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</si>
  <si>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</si>
  <si>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</si>
  <si>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</si>
  <si>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</si>
  <si>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</si>
  <si>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</si>
  <si>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</si>
  <si>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</si>
  <si>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</si>
  <si>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</si>
  <si>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</si>
  <si>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</si>
  <si>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</si>
  <si>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</si>
  <si>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</si>
  <si>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</si>
  <si>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</si>
  <si>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</si>
  <si>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</si>
  <si>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</si>
  <si>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</si>
  <si>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</si>
  <si>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</si>
  <si>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</si>
  <si>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10/06/22 - VENCIMENTO 20/06/22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</si>
  <si>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</si>
  <si>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</si>
  <si>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</si>
  <si>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</si>
  <si>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</si>
  <si>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</si>
  <si>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</si>
  <si>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</si>
  <si>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</si>
  <si>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</si>
  <si>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</si>
  <si>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</si>
  <si>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</si>
  <si>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</si>
  <si>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</si>
  <si>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</si>
  <si>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</si>
  <si>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</si>
  <si>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</si>
  <si>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 (1)</t>
  </si>
  <si>
    <t xml:space="preserve">5.4. Revisão de Remuneração pelo Serviço Atende 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</si>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</sst>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2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381398</v>
      </c>
      <c r="C7" s="9">
        <f t="shared" si="0"/>
        <v>277603</v>
      </c>
      <c r="D7" s="9">
        <f t="shared" si="0"/>
        <v>267656</v>
      </c>
      <c r="E7" s="9">
        <f t="shared" si="0"/>
        <v>66817</v>
      </c>
      <c r="F7" s="9">
        <f t="shared" si="0"/>
        <v>220820</v>
      </c>
      <c r="G7" s="9">
        <f t="shared" si="0"/>
        <v>364100</v>
      </c>
      <c r="H7" s="9">
        <f t="shared" si="0"/>
        <v>42624</v>
      </c>
      <c r="I7" s="9">
        <f t="shared" si="0"/>
        <v>277343</v>
      </c>
      <c r="J7" s="9">
        <f t="shared" si="0"/>
        <v>234323</v>
      </c>
      <c r="K7" s="9">
        <f t="shared" si="0"/>
        <v>352986</v>
      </c>
      <c r="L7" s="9">
        <f t="shared" si="0"/>
        <v>263261</v>
      </c>
      <c r="M7" s="9">
        <f t="shared" si="0"/>
        <v>130177</v>
      </c>
      <c r="N7" s="9">
        <f t="shared" si="0"/>
        <v>81334</v>
      </c>
      <c r="O7" s="9">
        <f t="shared" si="0"/>
        <v>2960442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13981</v>
      </c>
      <c r="C8" s="11">
        <f t="shared" si="1"/>
        <v>15517</v>
      </c>
      <c r="D8" s="11">
        <f t="shared" si="1"/>
        <v>10365</v>
      </c>
      <c r="E8" s="11">
        <f t="shared" si="1"/>
        <v>2290</v>
      </c>
      <c r="F8" s="11">
        <f t="shared" si="1"/>
        <v>8174</v>
      </c>
      <c r="G8" s="11">
        <f t="shared" si="1"/>
        <v>12690</v>
      </c>
      <c r="H8" s="11">
        <f t="shared" si="1"/>
        <v>1990</v>
      </c>
      <c r="I8" s="11">
        <f t="shared" si="1"/>
        <v>16171</v>
      </c>
      <c r="J8" s="11">
        <f t="shared" si="1"/>
        <v>11671</v>
      </c>
      <c r="K8" s="11">
        <f t="shared" si="1"/>
        <v>9244</v>
      </c>
      <c r="L8" s="11">
        <f t="shared" si="1"/>
        <v>7815</v>
      </c>
      <c r="M8" s="11">
        <f t="shared" si="1"/>
        <v>5971</v>
      </c>
      <c r="N8" s="11">
        <f t="shared" si="1"/>
        <v>4350</v>
      </c>
      <c r="O8" s="11">
        <f t="shared" si="1"/>
        <v>120229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13981</v>
      </c>
      <c r="C9" s="11">
        <v>15517</v>
      </c>
      <c r="D9" s="11">
        <v>10365</v>
      </c>
      <c r="E9" s="11">
        <v>2290</v>
      </c>
      <c r="F9" s="11">
        <v>8174</v>
      </c>
      <c r="G9" s="11">
        <v>12690</v>
      </c>
      <c r="H9" s="11">
        <v>1990</v>
      </c>
      <c r="I9" s="11">
        <v>16168</v>
      </c>
      <c r="J9" s="11">
        <v>11671</v>
      </c>
      <c r="K9" s="11">
        <v>9226</v>
      </c>
      <c r="L9" s="11">
        <v>7815</v>
      </c>
      <c r="M9" s="11">
        <v>5968</v>
      </c>
      <c r="N9" s="11">
        <v>4336</v>
      </c>
      <c r="O9" s="11">
        <f>SUM(B9:N9)</f>
        <v>120191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18</v>
      </c>
      <c r="L10" s="13">
        <v>0</v>
      </c>
      <c r="M10" s="13">
        <v>3</v>
      </c>
      <c r="N10" s="13">
        <v>14</v>
      </c>
      <c r="O10" s="11">
        <f>SUM(B10:N10)</f>
        <v>38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367417</v>
      </c>
      <c r="C11" s="13">
        <v>262086</v>
      </c>
      <c r="D11" s="13">
        <v>257291</v>
      </c>
      <c r="E11" s="13">
        <v>64527</v>
      </c>
      <c r="F11" s="13">
        <v>212646</v>
      </c>
      <c r="G11" s="13">
        <v>351410</v>
      </c>
      <c r="H11" s="13">
        <v>40634</v>
      </c>
      <c r="I11" s="13">
        <v>261172</v>
      </c>
      <c r="J11" s="13">
        <v>222652</v>
      </c>
      <c r="K11" s="13">
        <v>343742</v>
      </c>
      <c r="L11" s="13">
        <v>255446</v>
      </c>
      <c r="M11" s="13">
        <v>124206</v>
      </c>
      <c r="N11" s="13">
        <v>76984</v>
      </c>
      <c r="O11" s="11">
        <f>SUM(B11:N11)</f>
        <v>2840213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2.7868</v>
      </c>
      <c r="C13" s="17">
        <v>2.8789</v>
      </c>
      <c r="D13" s="17">
        <v>2.5248</v>
      </c>
      <c r="E13" s="17">
        <v>4.3133</v>
      </c>
      <c r="F13" s="17">
        <v>2.9265</v>
      </c>
      <c r="G13" s="17">
        <v>2.4079</v>
      </c>
      <c r="H13" s="17">
        <v>3.2329</v>
      </c>
      <c r="I13" s="17">
        <v>2.8586</v>
      </c>
      <c r="J13" s="17">
        <v>2.8752</v>
      </c>
      <c r="K13" s="17">
        <v>2.7178</v>
      </c>
      <c r="L13" s="17">
        <v>3.0945</v>
      </c>
      <c r="M13" s="17">
        <v>3.5709</v>
      </c>
      <c r="N13" s="17">
        <v>3.2255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1.23140573183876</v>
      </c>
      <c r="C16" s="19">
        <v>1.232401034748998</v>
      </c>
      <c r="D16" s="19">
        <v>1.253163628299184</v>
      </c>
      <c r="E16" s="19">
        <v>0.906815608828339</v>
      </c>
      <c r="F16" s="19">
        <v>1.407994611168709</v>
      </c>
      <c r="G16" s="19">
        <v>1.458687097520581</v>
      </c>
      <c r="H16" s="19">
        <v>1.694158098281212</v>
      </c>
      <c r="I16" s="19">
        <v>1.251320499852943</v>
      </c>
      <c r="J16" s="19">
        <v>1.305366536504031</v>
      </c>
      <c r="K16" s="19">
        <v>1.166560658554927</v>
      </c>
      <c r="L16" s="19">
        <v>1.247533921775911</v>
      </c>
      <c r="M16" s="19">
        <v>1.243577986254823</v>
      </c>
      <c r="N16" s="19">
        <v>1.134758917034553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N18">SUM(B19:B27)</f>
        <v>1443607.3499999996</v>
      </c>
      <c r="C18" s="24">
        <f t="shared" si="2"/>
        <v>1061683</v>
      </c>
      <c r="D18" s="24">
        <f t="shared" si="2"/>
        <v>899731.49</v>
      </c>
      <c r="E18" s="24">
        <f t="shared" si="2"/>
        <v>285046.84</v>
      </c>
      <c r="F18" s="24">
        <f t="shared" si="2"/>
        <v>964933.07</v>
      </c>
      <c r="G18" s="24">
        <f t="shared" si="2"/>
        <v>1380566.83</v>
      </c>
      <c r="H18" s="24">
        <f t="shared" si="2"/>
        <v>247166.49</v>
      </c>
      <c r="I18" s="24">
        <f t="shared" si="2"/>
        <v>1075805.7199999997</v>
      </c>
      <c r="J18" s="24">
        <f t="shared" si="2"/>
        <v>941522.19</v>
      </c>
      <c r="K18" s="24">
        <f t="shared" si="2"/>
        <v>1225152.4</v>
      </c>
      <c r="L18" s="24">
        <f t="shared" si="2"/>
        <v>1116630.7899999998</v>
      </c>
      <c r="M18" s="24">
        <f t="shared" si="2"/>
        <v>636488.8700000001</v>
      </c>
      <c r="N18" s="24">
        <f t="shared" si="2"/>
        <v>323323.14999999997</v>
      </c>
      <c r="O18" s="24">
        <f>O19+O20+O21+O22+O23+O24+O25+O27</f>
        <v>11598022.62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1062879.95</v>
      </c>
      <c r="C19" s="30">
        <f t="shared" si="3"/>
        <v>799191.28</v>
      </c>
      <c r="D19" s="30">
        <f t="shared" si="3"/>
        <v>675777.87</v>
      </c>
      <c r="E19" s="30">
        <f t="shared" si="3"/>
        <v>288201.77</v>
      </c>
      <c r="F19" s="30">
        <f t="shared" si="3"/>
        <v>646229.73</v>
      </c>
      <c r="G19" s="30">
        <f t="shared" si="3"/>
        <v>876716.39</v>
      </c>
      <c r="H19" s="30">
        <f t="shared" si="3"/>
        <v>137799.13</v>
      </c>
      <c r="I19" s="30">
        <f t="shared" si="3"/>
        <v>792812.7</v>
      </c>
      <c r="J19" s="30">
        <f t="shared" si="3"/>
        <v>673725.49</v>
      </c>
      <c r="K19" s="30">
        <f t="shared" si="3"/>
        <v>959345.35</v>
      </c>
      <c r="L19" s="30">
        <f t="shared" si="3"/>
        <v>814661.16</v>
      </c>
      <c r="M19" s="30">
        <f t="shared" si="3"/>
        <v>464849.05</v>
      </c>
      <c r="N19" s="30">
        <f t="shared" si="3"/>
        <v>262342.82</v>
      </c>
      <c r="O19" s="30">
        <f>SUM(B19:N19)</f>
        <v>8454532.69</v>
      </c>
    </row>
    <row r="20" spans="1:23" ht="18.75" customHeight="1">
      <c r="A20" s="26" t="s">
        <v>35</v>
      </c>
      <c r="B20" s="30">
        <f>IF(B16&lt;&gt;0,ROUND((B16-1)*B19,2),0)</f>
        <v>245956.51</v>
      </c>
      <c r="C20" s="30">
        <f aca="true" t="shared" si="4" ref="C20:N20">IF(C16&lt;&gt;0,ROUND((C16-1)*C19,2),0)</f>
        <v>185732.88</v>
      </c>
      <c r="D20" s="30">
        <f t="shared" si="4"/>
        <v>171082.38</v>
      </c>
      <c r="E20" s="30">
        <f t="shared" si="4"/>
        <v>-26855.91</v>
      </c>
      <c r="F20" s="30">
        <f t="shared" si="4"/>
        <v>263658.25</v>
      </c>
      <c r="G20" s="30">
        <f t="shared" si="4"/>
        <v>402138.5</v>
      </c>
      <c r="H20" s="30">
        <f t="shared" si="4"/>
        <v>95654.38</v>
      </c>
      <c r="I20" s="30">
        <f t="shared" si="4"/>
        <v>199250.08</v>
      </c>
      <c r="J20" s="30">
        <f t="shared" si="4"/>
        <v>205733.22</v>
      </c>
      <c r="K20" s="30">
        <f t="shared" si="4"/>
        <v>159789.19</v>
      </c>
      <c r="L20" s="30">
        <f t="shared" si="4"/>
        <v>201656.27</v>
      </c>
      <c r="M20" s="30">
        <f t="shared" si="4"/>
        <v>113227</v>
      </c>
      <c r="N20" s="30">
        <f t="shared" si="4"/>
        <v>35353.03</v>
      </c>
      <c r="O20" s="30">
        <f aca="true" t="shared" si="5" ref="O19:O27">SUM(B20:N20)</f>
        <v>2252375.7799999993</v>
      </c>
      <c r="W20" s="62"/>
    </row>
    <row r="21" spans="1:15" ht="18.75" customHeight="1">
      <c r="A21" s="26" t="s">
        <v>36</v>
      </c>
      <c r="B21" s="30">
        <v>72247.44</v>
      </c>
      <c r="C21" s="30">
        <v>48755.43</v>
      </c>
      <c r="D21" s="30">
        <v>29643.15</v>
      </c>
      <c r="E21" s="30">
        <v>13131.27</v>
      </c>
      <c r="F21" s="30">
        <v>36861.51</v>
      </c>
      <c r="G21" s="30">
        <v>58513.88</v>
      </c>
      <c r="H21" s="30">
        <v>6106.74</v>
      </c>
      <c r="I21" s="30">
        <v>41330.52</v>
      </c>
      <c r="J21" s="30">
        <v>42015.46</v>
      </c>
      <c r="K21" s="30">
        <v>63880.97</v>
      </c>
      <c r="L21" s="30">
        <v>58507.85</v>
      </c>
      <c r="M21" s="30">
        <v>28406.02</v>
      </c>
      <c r="N21" s="30">
        <v>15319.93</v>
      </c>
      <c r="O21" s="30">
        <f t="shared" si="5"/>
        <v>514720.17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-9267.75</v>
      </c>
      <c r="E23" s="30">
        <v>0</v>
      </c>
      <c r="F23" s="30">
        <v>-10661.57</v>
      </c>
      <c r="G23" s="30">
        <v>0</v>
      </c>
      <c r="H23" s="30">
        <v>-2478.89</v>
      </c>
      <c r="I23" s="30">
        <v>0</v>
      </c>
      <c r="J23" s="30">
        <v>-6857.82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-29266.03</v>
      </c>
    </row>
    <row r="24" spans="1:26" ht="18.75" customHeight="1">
      <c r="A24" s="26" t="s">
        <v>67</v>
      </c>
      <c r="B24" s="30">
        <v>1141.43</v>
      </c>
      <c r="C24" s="30">
        <v>853.38</v>
      </c>
      <c r="D24" s="30">
        <v>716.09</v>
      </c>
      <c r="E24" s="30">
        <v>228.82</v>
      </c>
      <c r="F24" s="30">
        <v>772.62</v>
      </c>
      <c r="G24" s="30">
        <v>1103.74</v>
      </c>
      <c r="H24" s="30">
        <v>196.52</v>
      </c>
      <c r="I24" s="30">
        <v>853.38</v>
      </c>
      <c r="J24" s="30">
        <v>756.47</v>
      </c>
      <c r="K24" s="30">
        <v>977.21</v>
      </c>
      <c r="L24" s="30">
        <v>888.38</v>
      </c>
      <c r="M24" s="30">
        <v>500.72</v>
      </c>
      <c r="N24" s="30">
        <v>255.75</v>
      </c>
      <c r="O24" s="30">
        <f t="shared" si="5"/>
        <v>9244.51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986.48</v>
      </c>
      <c r="C25" s="30">
        <v>734.47</v>
      </c>
      <c r="D25" s="30">
        <v>644.18</v>
      </c>
      <c r="E25" s="30">
        <v>196.75</v>
      </c>
      <c r="F25" s="30">
        <v>648.21</v>
      </c>
      <c r="G25" s="30">
        <v>873.33</v>
      </c>
      <c r="H25" s="30">
        <v>161.72</v>
      </c>
      <c r="I25" s="30">
        <v>683.24</v>
      </c>
      <c r="J25" s="30">
        <v>653.62</v>
      </c>
      <c r="K25" s="30">
        <v>839.63</v>
      </c>
      <c r="L25" s="30">
        <v>745.28</v>
      </c>
      <c r="M25" s="30">
        <v>421.81</v>
      </c>
      <c r="N25" s="30">
        <v>221.03</v>
      </c>
      <c r="O25" s="30">
        <f t="shared" si="5"/>
        <v>7809.75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56361.22</v>
      </c>
      <c r="C27" s="30">
        <v>22498.8</v>
      </c>
      <c r="D27" s="30">
        <v>29048</v>
      </c>
      <c r="E27" s="30">
        <v>8265.28</v>
      </c>
      <c r="F27" s="30">
        <v>25334.86</v>
      </c>
      <c r="G27" s="30">
        <v>39026.54</v>
      </c>
      <c r="H27" s="30">
        <v>7864.38</v>
      </c>
      <c r="I27" s="30">
        <v>38771.88</v>
      </c>
      <c r="J27" s="30">
        <v>23403.78</v>
      </c>
      <c r="K27" s="30">
        <v>38146.98</v>
      </c>
      <c r="L27" s="30">
        <v>38037.13</v>
      </c>
      <c r="M27" s="30">
        <v>27100.43</v>
      </c>
      <c r="N27" s="30">
        <v>7940.42</v>
      </c>
      <c r="O27" s="30">
        <f t="shared" si="5"/>
        <v>361799.7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 aca="true" t="shared" si="6" ref="B29:O29">+B30+B32+B52+B53+B56-B57</f>
        <v>301136.52999999997</v>
      </c>
      <c r="C29" s="30">
        <f>+C30+C32+C52+C53+C56-C57</f>
        <v>196979.87</v>
      </c>
      <c r="D29" s="30">
        <f t="shared" si="6"/>
        <v>155433.31999999995</v>
      </c>
      <c r="E29" s="30">
        <f t="shared" si="6"/>
        <v>-11348.41</v>
      </c>
      <c r="F29" s="30">
        <f t="shared" si="6"/>
        <v>202366.54</v>
      </c>
      <c r="G29" s="30">
        <f t="shared" si="6"/>
        <v>-62765.49</v>
      </c>
      <c r="H29" s="30">
        <f t="shared" si="6"/>
        <v>39858.72</v>
      </c>
      <c r="I29" s="30">
        <f t="shared" si="6"/>
        <v>158115.47000000003</v>
      </c>
      <c r="J29" s="30">
        <f t="shared" si="6"/>
        <v>-55558.83</v>
      </c>
      <c r="K29" s="30">
        <f t="shared" si="6"/>
        <v>313971.67</v>
      </c>
      <c r="L29" s="30">
        <f t="shared" si="6"/>
        <v>275674.07</v>
      </c>
      <c r="M29" s="30">
        <f t="shared" si="6"/>
        <v>-29043.53</v>
      </c>
      <c r="N29" s="30">
        <f t="shared" si="6"/>
        <v>-20698.5</v>
      </c>
      <c r="O29" s="30">
        <f t="shared" si="6"/>
        <v>1464121.4299999995</v>
      </c>
    </row>
    <row r="30" spans="1:15" ht="18.75" customHeight="1">
      <c r="A30" s="26" t="s">
        <v>39</v>
      </c>
      <c r="B30" s="31">
        <f>+B31</f>
        <v>-61516.4</v>
      </c>
      <c r="C30" s="31">
        <f>+C31</f>
        <v>-68274.8</v>
      </c>
      <c r="D30" s="31">
        <f aca="true" t="shared" si="7" ref="D30:O30">+D31</f>
        <v>-45606</v>
      </c>
      <c r="E30" s="31">
        <f t="shared" si="7"/>
        <v>-10076</v>
      </c>
      <c r="F30" s="31">
        <f t="shared" si="7"/>
        <v>-35965.6</v>
      </c>
      <c r="G30" s="31">
        <f t="shared" si="7"/>
        <v>-55836</v>
      </c>
      <c r="H30" s="31">
        <f t="shared" si="7"/>
        <v>-8756</v>
      </c>
      <c r="I30" s="31">
        <f t="shared" si="7"/>
        <v>-71139.2</v>
      </c>
      <c r="J30" s="31">
        <f t="shared" si="7"/>
        <v>-51352.4</v>
      </c>
      <c r="K30" s="31">
        <f t="shared" si="7"/>
        <v>-40594.4</v>
      </c>
      <c r="L30" s="31">
        <f t="shared" si="7"/>
        <v>-34386</v>
      </c>
      <c r="M30" s="31">
        <f t="shared" si="7"/>
        <v>-26259.2</v>
      </c>
      <c r="N30" s="31">
        <f t="shared" si="7"/>
        <v>-19078.4</v>
      </c>
      <c r="O30" s="31">
        <f t="shared" si="7"/>
        <v>-528840.4000000001</v>
      </c>
    </row>
    <row r="31" spans="1:26" ht="18.75" customHeight="1">
      <c r="A31" s="27" t="s">
        <v>40</v>
      </c>
      <c r="B31" s="16">
        <f>ROUND((-B9)*$G$3,2)</f>
        <v>-61516.4</v>
      </c>
      <c r="C31" s="16">
        <f aca="true" t="shared" si="8" ref="C31:N31">ROUND((-C9)*$G$3,2)</f>
        <v>-68274.8</v>
      </c>
      <c r="D31" s="16">
        <f t="shared" si="8"/>
        <v>-45606</v>
      </c>
      <c r="E31" s="16">
        <f t="shared" si="8"/>
        <v>-10076</v>
      </c>
      <c r="F31" s="16">
        <f t="shared" si="8"/>
        <v>-35965.6</v>
      </c>
      <c r="G31" s="16">
        <f t="shared" si="8"/>
        <v>-55836</v>
      </c>
      <c r="H31" s="16">
        <f t="shared" si="8"/>
        <v>-8756</v>
      </c>
      <c r="I31" s="16">
        <f t="shared" si="8"/>
        <v>-71139.2</v>
      </c>
      <c r="J31" s="16">
        <f t="shared" si="8"/>
        <v>-51352.4</v>
      </c>
      <c r="K31" s="16">
        <f t="shared" si="8"/>
        <v>-40594.4</v>
      </c>
      <c r="L31" s="16">
        <f t="shared" si="8"/>
        <v>-34386</v>
      </c>
      <c r="M31" s="16">
        <f t="shared" si="8"/>
        <v>-26259.2</v>
      </c>
      <c r="N31" s="16">
        <f t="shared" si="8"/>
        <v>-19078.4</v>
      </c>
      <c r="O31" s="32">
        <f aca="true" t="shared" si="9" ref="O31:O57">SUM(B31:N31)</f>
        <v>-528840.4000000001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362652.93</v>
      </c>
      <c r="C32" s="31">
        <f aca="true" t="shared" si="10" ref="C32:O32">SUM(C33:C50)</f>
        <v>265254.67</v>
      </c>
      <c r="D32" s="31">
        <f t="shared" si="10"/>
        <v>201039.31999999995</v>
      </c>
      <c r="E32" s="31">
        <f t="shared" si="10"/>
        <v>-1272.41</v>
      </c>
      <c r="F32" s="31">
        <f t="shared" si="10"/>
        <v>238332.14</v>
      </c>
      <c r="G32" s="31">
        <f t="shared" si="10"/>
        <v>-6929.49</v>
      </c>
      <c r="H32" s="31">
        <f t="shared" si="10"/>
        <v>49811.23</v>
      </c>
      <c r="I32" s="31">
        <f t="shared" si="10"/>
        <v>229254.67</v>
      </c>
      <c r="J32" s="31">
        <f t="shared" si="10"/>
        <v>-4206.43</v>
      </c>
      <c r="K32" s="31">
        <f t="shared" si="10"/>
        <v>354566.07</v>
      </c>
      <c r="L32" s="31">
        <f t="shared" si="10"/>
        <v>310060.07</v>
      </c>
      <c r="M32" s="31">
        <f t="shared" si="10"/>
        <v>-2784.33</v>
      </c>
      <c r="N32" s="31">
        <f t="shared" si="10"/>
        <v>-1620.1</v>
      </c>
      <c r="O32" s="31">
        <f t="shared" si="10"/>
        <v>1994158.3399999996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-25999.98</v>
      </c>
      <c r="E33" s="33">
        <v>0</v>
      </c>
      <c r="F33" s="33">
        <v>-9371.61</v>
      </c>
      <c r="G33" s="33">
        <v>-792</v>
      </c>
      <c r="H33" s="33">
        <v>-396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-198</v>
      </c>
      <c r="O33" s="33">
        <f t="shared" si="9"/>
        <v>-36757.59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-10000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-10000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-1978.81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-1978.81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1422000</v>
      </c>
      <c r="C38" s="33">
        <v>1039500</v>
      </c>
      <c r="D38" s="33">
        <v>864000</v>
      </c>
      <c r="E38" s="33">
        <v>0</v>
      </c>
      <c r="F38" s="33">
        <v>954000</v>
      </c>
      <c r="G38" s="33">
        <v>0</v>
      </c>
      <c r="H38" s="33">
        <v>204300</v>
      </c>
      <c r="I38" s="33">
        <v>981000</v>
      </c>
      <c r="J38" s="33">
        <v>0</v>
      </c>
      <c r="K38" s="33">
        <v>1260000</v>
      </c>
      <c r="L38" s="33">
        <v>1138500</v>
      </c>
      <c r="M38" s="33">
        <v>0</v>
      </c>
      <c r="N38" s="33">
        <v>0</v>
      </c>
      <c r="O38" s="33">
        <f t="shared" si="9"/>
        <v>7863300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-1053000</v>
      </c>
      <c r="C39" s="33">
        <v>-769500</v>
      </c>
      <c r="D39" s="33">
        <v>-621000</v>
      </c>
      <c r="E39" s="33">
        <v>0</v>
      </c>
      <c r="F39" s="33">
        <v>-702000</v>
      </c>
      <c r="G39" s="33">
        <v>0</v>
      </c>
      <c r="H39" s="33">
        <v>-153000</v>
      </c>
      <c r="I39" s="33">
        <v>-747000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-5769000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-6347.07</v>
      </c>
      <c r="C41" s="33">
        <v>-4745.33</v>
      </c>
      <c r="D41" s="33">
        <v>-3981.89</v>
      </c>
      <c r="E41" s="33">
        <v>-1272.41</v>
      </c>
      <c r="F41" s="33">
        <v>-4296.25</v>
      </c>
      <c r="G41" s="33">
        <v>-6137.49</v>
      </c>
      <c r="H41" s="33">
        <v>-1092.77</v>
      </c>
      <c r="I41" s="33">
        <v>-4745.33</v>
      </c>
      <c r="J41" s="33">
        <v>-4206.43</v>
      </c>
      <c r="K41" s="33">
        <v>-5433.93</v>
      </c>
      <c r="L41" s="33">
        <v>-4939.93</v>
      </c>
      <c r="M41" s="33">
        <v>-2784.33</v>
      </c>
      <c r="N41" s="33">
        <v>-1422.1</v>
      </c>
      <c r="O41" s="33">
        <f t="shared" si="9"/>
        <v>-51405.259999999995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82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84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-1196.51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-1196.51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85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2" ref="B55:N55">+B18+B29</f>
        <v>1744743.8799999997</v>
      </c>
      <c r="C55" s="36">
        <f t="shared" si="12"/>
        <v>1258662.87</v>
      </c>
      <c r="D55" s="36">
        <f t="shared" si="12"/>
        <v>1055164.81</v>
      </c>
      <c r="E55" s="36">
        <f t="shared" si="12"/>
        <v>273698.43000000005</v>
      </c>
      <c r="F55" s="36">
        <f t="shared" si="12"/>
        <v>1167299.6099999999</v>
      </c>
      <c r="G55" s="36">
        <f t="shared" si="12"/>
        <v>1317801.34</v>
      </c>
      <c r="H55" s="36">
        <f t="shared" si="12"/>
        <v>287025.20999999996</v>
      </c>
      <c r="I55" s="36">
        <f t="shared" si="12"/>
        <v>1233921.1899999997</v>
      </c>
      <c r="J55" s="36">
        <f t="shared" si="12"/>
        <v>885963.36</v>
      </c>
      <c r="K55" s="36">
        <f t="shared" si="12"/>
        <v>1539124.0699999998</v>
      </c>
      <c r="L55" s="36">
        <f t="shared" si="12"/>
        <v>1392304.8599999999</v>
      </c>
      <c r="M55" s="36">
        <f t="shared" si="12"/>
        <v>607445.3400000001</v>
      </c>
      <c r="N55" s="36">
        <f t="shared" si="12"/>
        <v>302624.64999999997</v>
      </c>
      <c r="O55" s="36">
        <f>SUM(B55:N55)</f>
        <v>13065779.62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51</v>
      </c>
      <c r="B61" s="51">
        <f aca="true" t="shared" si="13" ref="B61:O61">SUM(B62:B72)</f>
        <v>1744743.8800000001</v>
      </c>
      <c r="C61" s="51">
        <f t="shared" si="13"/>
        <v>1258662.8599999999</v>
      </c>
      <c r="D61" s="51">
        <f t="shared" si="13"/>
        <v>1055164.81</v>
      </c>
      <c r="E61" s="51">
        <f t="shared" si="13"/>
        <v>273698.43</v>
      </c>
      <c r="F61" s="51">
        <f t="shared" si="13"/>
        <v>1167299.61</v>
      </c>
      <c r="G61" s="51">
        <f t="shared" si="13"/>
        <v>1317801.34</v>
      </c>
      <c r="H61" s="51">
        <f t="shared" si="13"/>
        <v>287025.21</v>
      </c>
      <c r="I61" s="51">
        <f t="shared" si="13"/>
        <v>1233921.19</v>
      </c>
      <c r="J61" s="51">
        <f t="shared" si="13"/>
        <v>885963.36</v>
      </c>
      <c r="K61" s="51">
        <f t="shared" si="13"/>
        <v>1539124.07</v>
      </c>
      <c r="L61" s="51">
        <f t="shared" si="13"/>
        <v>1392304.87</v>
      </c>
      <c r="M61" s="51">
        <f t="shared" si="13"/>
        <v>607445.33</v>
      </c>
      <c r="N61" s="51">
        <f t="shared" si="13"/>
        <v>302624.65</v>
      </c>
      <c r="O61" s="36">
        <f t="shared" si="13"/>
        <v>13065779.61</v>
      </c>
      <c r="Q61"/>
    </row>
    <row r="62" spans="1:18" ht="18.75" customHeight="1">
      <c r="A62" s="26" t="s">
        <v>52</v>
      </c>
      <c r="B62" s="51">
        <v>1420912.09</v>
      </c>
      <c r="C62" s="51">
        <v>893376.38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2314288.47</v>
      </c>
      <c r="P62"/>
      <c r="Q62"/>
      <c r="R62" s="43"/>
    </row>
    <row r="63" spans="1:16" ht="18.75" customHeight="1">
      <c r="A63" s="26" t="s">
        <v>53</v>
      </c>
      <c r="B63" s="51">
        <v>323831.79</v>
      </c>
      <c r="C63" s="51">
        <v>365286.48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689118.27</v>
      </c>
      <c r="P63"/>
    </row>
    <row r="64" spans="1:17" ht="18.75" customHeight="1">
      <c r="A64" s="26" t="s">
        <v>54</v>
      </c>
      <c r="B64" s="52">
        <v>0</v>
      </c>
      <c r="C64" s="52">
        <v>0</v>
      </c>
      <c r="D64" s="31">
        <v>1055164.81</v>
      </c>
      <c r="E64" s="52">
        <v>0</v>
      </c>
      <c r="F64" s="52">
        <v>0</v>
      </c>
      <c r="G64" s="52">
        <v>0</v>
      </c>
      <c r="H64" s="51">
        <v>287025.21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1342190.02</v>
      </c>
      <c r="Q64"/>
    </row>
    <row r="65" spans="1:18" ht="18.75" customHeight="1">
      <c r="A65" s="26" t="s">
        <v>55</v>
      </c>
      <c r="B65" s="52">
        <v>0</v>
      </c>
      <c r="C65" s="52">
        <v>0</v>
      </c>
      <c r="D65" s="52">
        <v>0</v>
      </c>
      <c r="E65" s="31">
        <v>273698.43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273698.43</v>
      </c>
      <c r="R65"/>
    </row>
    <row r="66" spans="1:19" ht="18.75" customHeight="1">
      <c r="A66" s="26" t="s">
        <v>56</v>
      </c>
      <c r="B66" s="52">
        <v>0</v>
      </c>
      <c r="C66" s="52">
        <v>0</v>
      </c>
      <c r="D66" s="52">
        <v>0</v>
      </c>
      <c r="E66" s="52">
        <v>0</v>
      </c>
      <c r="F66" s="31">
        <v>1167299.61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1167299.61</v>
      </c>
      <c r="S66"/>
    </row>
    <row r="67" spans="1:20" ht="18.75" customHeight="1">
      <c r="A67" s="26" t="s">
        <v>57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1317801.34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1317801.34</v>
      </c>
      <c r="T67"/>
    </row>
    <row r="68" spans="1:21" ht="18.75" customHeight="1">
      <c r="A68" s="26" t="s">
        <v>58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1233921.19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1233921.19</v>
      </c>
      <c r="U68"/>
    </row>
    <row r="69" spans="1:22" ht="18.75" customHeight="1">
      <c r="A69" s="26" t="s">
        <v>59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885963.36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885963.36</v>
      </c>
      <c r="V69"/>
    </row>
    <row r="70" spans="1:23" ht="18.75" customHeight="1">
      <c r="A70" s="26" t="s">
        <v>60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1539124.07</v>
      </c>
      <c r="L70" s="31">
        <v>1392304.87</v>
      </c>
      <c r="M70" s="52">
        <v>0</v>
      </c>
      <c r="N70" s="52">
        <v>0</v>
      </c>
      <c r="O70" s="36">
        <f t="shared" si="14"/>
        <v>2931428.9400000004</v>
      </c>
      <c r="P70"/>
      <c r="W70"/>
    </row>
    <row r="71" spans="1:25" ht="18.75" customHeight="1">
      <c r="A71" s="26" t="s">
        <v>61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607445.33</v>
      </c>
      <c r="N71" s="52">
        <v>0</v>
      </c>
      <c r="O71" s="36">
        <f t="shared" si="14"/>
        <v>607445.33</v>
      </c>
      <c r="R71"/>
      <c r="Y71"/>
    </row>
    <row r="72" spans="1:26" ht="18.75" customHeight="1">
      <c r="A72" s="38" t="s">
        <v>62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302624.65</v>
      </c>
      <c r="O72" s="55">
        <f t="shared" si="14"/>
        <v>302624.65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2022-06-15T20:28:21Z</dcterms:modified>
  <cp:category/>
  <cp:version/>
  <cp:contentType/>
  <cp:contentStatus/>
</cp:coreProperties>
</file>