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<sst xmlns="http://schemas.openxmlformats.org/spreadsheetml/2006/main" count="90" uniqueCount="87">
  <si>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</si>
  <si>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</si>
  <si>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</si>
  <si>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</si>
  <si>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</si>
  <si>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</si>
  <si>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</si>
  <si>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</si>
  <si>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</si>
  <si>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</si>
  <si>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</si>
  <si>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</si>
  <si>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</si>
  <si>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</si>
  <si>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</si>
  <si>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</si>
  <si>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</si>
  <si>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</si>
  <si>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</si>
  <si>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</si>
  <si>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</si>
  <si>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</si>
  <si>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</si>
  <si>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</si>
  <si>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</si>
  <si>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</si>
  <si>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</si>
  <si>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</si>
  <si>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</si>
  <si>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</si>
  <si>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</si>
  <si>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</si>
  <si>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</si>
  <si>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</si>
  <si>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</si>
  <si>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</si>
  <si>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</si>
  <si>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</si>
  <si>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</si>
  <si>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</si>
  <si>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</si>
  <si>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</si>
  <si>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</si>
  <si>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</si>
  <si>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</si>
  <si>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</si>
  <si>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</si>
  <si>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</si>
  <si>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</si>
  <si>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</si>
  <si>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</si>
  <si>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</si>
  <si>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</si>
  <si>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</si>
  <si>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</si>
  <si>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</si>
  <si>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</si>
  <si>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</si>
  <si>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</si>
  <si>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</si>
  <si>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</si>
  <si>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</si>
  <si>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</si>
  <si>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</si>
  <si>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07/06/22 - VENCIMENTO 14/06/22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</si>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</sst>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394817</v>
      </c>
      <c r="C7" s="9">
        <f t="shared" si="0"/>
        <v>282246</v>
      </c>
      <c r="D7" s="9">
        <f t="shared" si="0"/>
        <v>278752</v>
      </c>
      <c r="E7" s="9">
        <f t="shared" si="0"/>
        <v>69991</v>
      </c>
      <c r="F7" s="9">
        <f t="shared" si="0"/>
        <v>241296</v>
      </c>
      <c r="G7" s="9">
        <f t="shared" si="0"/>
        <v>378215</v>
      </c>
      <c r="H7" s="9">
        <f t="shared" si="0"/>
        <v>43275</v>
      </c>
      <c r="I7" s="9">
        <f t="shared" si="0"/>
        <v>296444</v>
      </c>
      <c r="J7" s="9">
        <f t="shared" si="0"/>
        <v>241929</v>
      </c>
      <c r="K7" s="9">
        <f t="shared" si="0"/>
        <v>354677</v>
      </c>
      <c r="L7" s="9">
        <f t="shared" si="0"/>
        <v>277900</v>
      </c>
      <c r="M7" s="9">
        <f t="shared" si="0"/>
        <v>132801</v>
      </c>
      <c r="N7" s="9">
        <f t="shared" si="0"/>
        <v>83073</v>
      </c>
      <c r="O7" s="9">
        <f t="shared" si="0"/>
        <v>3075416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13682</v>
      </c>
      <c r="C8" s="11">
        <f t="shared" si="1"/>
        <v>15108</v>
      </c>
      <c r="D8" s="11">
        <f t="shared" si="1"/>
        <v>10877</v>
      </c>
      <c r="E8" s="11">
        <f t="shared" si="1"/>
        <v>2341</v>
      </c>
      <c r="F8" s="11">
        <f t="shared" si="1"/>
        <v>8920</v>
      </c>
      <c r="G8" s="11">
        <f t="shared" si="1"/>
        <v>12893</v>
      </c>
      <c r="H8" s="11">
        <f t="shared" si="1"/>
        <v>2161</v>
      </c>
      <c r="I8" s="11">
        <f t="shared" si="1"/>
        <v>16758</v>
      </c>
      <c r="J8" s="11">
        <f t="shared" si="1"/>
        <v>11632</v>
      </c>
      <c r="K8" s="11">
        <f t="shared" si="1"/>
        <v>8927</v>
      </c>
      <c r="L8" s="11">
        <f t="shared" si="1"/>
        <v>7936</v>
      </c>
      <c r="M8" s="11">
        <f t="shared" si="1"/>
        <v>5864</v>
      </c>
      <c r="N8" s="11">
        <f t="shared" si="1"/>
        <v>4566</v>
      </c>
      <c r="O8" s="11">
        <f t="shared" si="1"/>
        <v>121665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13682</v>
      </c>
      <c r="C9" s="11">
        <v>15108</v>
      </c>
      <c r="D9" s="11">
        <v>10877</v>
      </c>
      <c r="E9" s="11">
        <v>2341</v>
      </c>
      <c r="F9" s="11">
        <v>8920</v>
      </c>
      <c r="G9" s="11">
        <v>12893</v>
      </c>
      <c r="H9" s="11">
        <v>2161</v>
      </c>
      <c r="I9" s="11">
        <v>16755</v>
      </c>
      <c r="J9" s="11">
        <v>11632</v>
      </c>
      <c r="K9" s="11">
        <v>8913</v>
      </c>
      <c r="L9" s="11">
        <v>7933</v>
      </c>
      <c r="M9" s="11">
        <v>5860</v>
      </c>
      <c r="N9" s="11">
        <v>4547</v>
      </c>
      <c r="O9" s="11">
        <f>SUM(B9:N9)</f>
        <v>121622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14</v>
      </c>
      <c r="L10" s="13">
        <v>3</v>
      </c>
      <c r="M10" s="13">
        <v>4</v>
      </c>
      <c r="N10" s="13">
        <v>19</v>
      </c>
      <c r="O10" s="11">
        <f>SUM(B10:N10)</f>
        <v>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381135</v>
      </c>
      <c r="C11" s="13">
        <v>267138</v>
      </c>
      <c r="D11" s="13">
        <v>267875</v>
      </c>
      <c r="E11" s="13">
        <v>67650</v>
      </c>
      <c r="F11" s="13">
        <v>232376</v>
      </c>
      <c r="G11" s="13">
        <v>365322</v>
      </c>
      <c r="H11" s="13">
        <v>41114</v>
      </c>
      <c r="I11" s="13">
        <v>279686</v>
      </c>
      <c r="J11" s="13">
        <v>230297</v>
      </c>
      <c r="K11" s="13">
        <v>345750</v>
      </c>
      <c r="L11" s="13">
        <v>269964</v>
      </c>
      <c r="M11" s="13">
        <v>126937</v>
      </c>
      <c r="N11" s="13">
        <v>78507</v>
      </c>
      <c r="O11" s="11">
        <f>SUM(B11:N11)</f>
        <v>2953751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1.200490743453583</v>
      </c>
      <c r="C16" s="19">
        <v>1.210802408527158</v>
      </c>
      <c r="D16" s="19">
        <v>1.224714780800104</v>
      </c>
      <c r="E16" s="19">
        <v>0.886204726048086</v>
      </c>
      <c r="F16" s="19">
        <v>1.281707125301022</v>
      </c>
      <c r="G16" s="19">
        <v>1.420327031047989</v>
      </c>
      <c r="H16" s="19">
        <v>1.640606752789457</v>
      </c>
      <c r="I16" s="19">
        <v>1.167584405283511</v>
      </c>
      <c r="J16" s="19">
        <v>1.280251329257295</v>
      </c>
      <c r="K16" s="19">
        <v>1.17237976846544</v>
      </c>
      <c r="L16" s="19">
        <v>1.189986607631493</v>
      </c>
      <c r="M16" s="19">
        <v>1.226826205179294</v>
      </c>
      <c r="N16" s="19">
        <v>1.124853569415674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1455560.4199999997</v>
      </c>
      <c r="C18" s="24">
        <f t="shared" si="2"/>
        <v>1059520.2899999998</v>
      </c>
      <c r="D18" s="24">
        <f t="shared" si="2"/>
        <v>915359.8399999999</v>
      </c>
      <c r="E18" s="24">
        <f t="shared" si="2"/>
        <v>291688.33</v>
      </c>
      <c r="F18" s="24">
        <f t="shared" si="2"/>
        <v>959655.91</v>
      </c>
      <c r="G18" s="24">
        <f t="shared" si="2"/>
        <v>1394505.8900000001</v>
      </c>
      <c r="H18" s="24">
        <f t="shared" si="2"/>
        <v>243354.46</v>
      </c>
      <c r="I18" s="24">
        <f t="shared" si="2"/>
        <v>1072602.1199999999</v>
      </c>
      <c r="J18" s="24">
        <f t="shared" si="2"/>
        <v>952902.08</v>
      </c>
      <c r="K18" s="24">
        <f t="shared" si="2"/>
        <v>1236663</v>
      </c>
      <c r="L18" s="24">
        <f t="shared" si="2"/>
        <v>1123222.7799999998</v>
      </c>
      <c r="M18" s="24">
        <f t="shared" si="2"/>
        <v>639936.6800000002</v>
      </c>
      <c r="N18" s="24">
        <f t="shared" si="2"/>
        <v>327458.98000000004</v>
      </c>
      <c r="O18" s="24">
        <f>O19+O20+O21+O22+O23+O24+O25+O27</f>
        <v>11668795.210000003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1100276.02</v>
      </c>
      <c r="C19" s="30">
        <f t="shared" si="3"/>
        <v>812558.01</v>
      </c>
      <c r="D19" s="30">
        <f t="shared" si="3"/>
        <v>703793.05</v>
      </c>
      <c r="E19" s="30">
        <f t="shared" si="3"/>
        <v>301892.18</v>
      </c>
      <c r="F19" s="30">
        <f t="shared" si="3"/>
        <v>706152.74</v>
      </c>
      <c r="G19" s="30">
        <f t="shared" si="3"/>
        <v>910703.9</v>
      </c>
      <c r="H19" s="30">
        <f t="shared" si="3"/>
        <v>139903.75</v>
      </c>
      <c r="I19" s="30">
        <f t="shared" si="3"/>
        <v>847414.82</v>
      </c>
      <c r="J19" s="30">
        <f t="shared" si="3"/>
        <v>695594.26</v>
      </c>
      <c r="K19" s="30">
        <f t="shared" si="3"/>
        <v>963941.15</v>
      </c>
      <c r="L19" s="30">
        <f t="shared" si="3"/>
        <v>859961.55</v>
      </c>
      <c r="M19" s="30">
        <f t="shared" si="3"/>
        <v>474219.09</v>
      </c>
      <c r="N19" s="30">
        <f t="shared" si="3"/>
        <v>267951.96</v>
      </c>
      <c r="O19" s="30">
        <f>SUM(B19:N19)</f>
        <v>8784362.480000002</v>
      </c>
    </row>
    <row r="20" spans="1:23" ht="18.75" customHeight="1">
      <c r="A20" s="26" t="s">
        <v>35</v>
      </c>
      <c r="B20" s="30">
        <f>IF(B16&lt;&gt;0,ROUND((B16-1)*B19,2),0)</f>
        <v>220595.16</v>
      </c>
      <c r="C20" s="30">
        <f aca="true" t="shared" si="4" ref="C20:N20">IF(C16&lt;&gt;0,ROUND((C16-1)*C19,2),0)</f>
        <v>171289.19</v>
      </c>
      <c r="D20" s="30">
        <f t="shared" si="4"/>
        <v>158152.7</v>
      </c>
      <c r="E20" s="30">
        <f t="shared" si="4"/>
        <v>-34353.9</v>
      </c>
      <c r="F20" s="30">
        <f t="shared" si="4"/>
        <v>198928.26</v>
      </c>
      <c r="G20" s="30">
        <f t="shared" si="4"/>
        <v>382793.47</v>
      </c>
      <c r="H20" s="30">
        <f t="shared" si="4"/>
        <v>89623.29</v>
      </c>
      <c r="I20" s="30">
        <f t="shared" si="4"/>
        <v>142013.51</v>
      </c>
      <c r="J20" s="30">
        <f t="shared" si="4"/>
        <v>194941.22</v>
      </c>
      <c r="K20" s="30">
        <f t="shared" si="4"/>
        <v>166163.95</v>
      </c>
      <c r="L20" s="30">
        <f t="shared" si="4"/>
        <v>163381.18</v>
      </c>
      <c r="M20" s="30">
        <f t="shared" si="4"/>
        <v>107565.32</v>
      </c>
      <c r="N20" s="30">
        <f t="shared" si="4"/>
        <v>33454.76</v>
      </c>
      <c r="O20" s="30">
        <f aca="true" t="shared" si="5" ref="O19:O27">SUM(B20:N20)</f>
        <v>1994548.1099999999</v>
      </c>
      <c r="W20" s="62"/>
    </row>
    <row r="21" spans="1:15" ht="18.75" customHeight="1">
      <c r="A21" s="26" t="s">
        <v>36</v>
      </c>
      <c r="B21" s="30">
        <v>72168.48</v>
      </c>
      <c r="C21" s="30">
        <v>47680.45</v>
      </c>
      <c r="D21" s="30">
        <v>30180.59</v>
      </c>
      <c r="E21" s="30">
        <v>13577.64</v>
      </c>
      <c r="F21" s="30">
        <v>36404.79</v>
      </c>
      <c r="G21" s="30">
        <v>57810.46</v>
      </c>
      <c r="H21" s="30">
        <v>6226.56</v>
      </c>
      <c r="I21" s="30">
        <v>40774.83</v>
      </c>
      <c r="J21" s="30">
        <v>42318.58</v>
      </c>
      <c r="K21" s="30">
        <v>64423.7</v>
      </c>
      <c r="L21" s="30">
        <v>58079.95</v>
      </c>
      <c r="M21" s="30">
        <v>28148.16</v>
      </c>
      <c r="N21" s="30">
        <v>15734.12</v>
      </c>
      <c r="O21" s="30">
        <f t="shared" si="5"/>
        <v>513528.31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1138.74</v>
      </c>
      <c r="C24" s="30">
        <v>842.61</v>
      </c>
      <c r="D24" s="30">
        <v>721.47</v>
      </c>
      <c r="E24" s="30">
        <v>231.52</v>
      </c>
      <c r="F24" s="30">
        <v>759.16</v>
      </c>
      <c r="G24" s="30">
        <v>1103.74</v>
      </c>
      <c r="H24" s="30">
        <v>191.14</v>
      </c>
      <c r="I24" s="30">
        <v>839.92</v>
      </c>
      <c r="J24" s="30">
        <v>756.47</v>
      </c>
      <c r="K24" s="30">
        <v>974.52</v>
      </c>
      <c r="L24" s="30">
        <v>882.99</v>
      </c>
      <c r="M24" s="30">
        <v>498.03</v>
      </c>
      <c r="N24" s="30">
        <v>266.52</v>
      </c>
      <c r="O24" s="30">
        <f t="shared" si="5"/>
        <v>9206.830000000002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644.21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839.63</v>
      </c>
      <c r="L25" s="30">
        <v>745.26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1004467.0999999999</v>
      </c>
      <c r="C29" s="30">
        <f>+C30+C32+C52+C53+C56-C57</f>
        <v>702839.3500000001</v>
      </c>
      <c r="D29" s="30">
        <f t="shared" si="6"/>
        <v>605129.37</v>
      </c>
      <c r="E29" s="30">
        <f t="shared" si="6"/>
        <v>-11587.779999999999</v>
      </c>
      <c r="F29" s="30">
        <f t="shared" si="6"/>
        <v>667530.6</v>
      </c>
      <c r="G29" s="30">
        <f t="shared" si="6"/>
        <v>-62866.689999999995</v>
      </c>
      <c r="H29" s="30">
        <f t="shared" si="6"/>
        <v>147551.32</v>
      </c>
      <c r="I29" s="30">
        <f t="shared" si="6"/>
        <v>-78392.48</v>
      </c>
      <c r="J29" s="30">
        <f t="shared" si="6"/>
        <v>-55387.23</v>
      </c>
      <c r="K29" s="30">
        <f t="shared" si="6"/>
        <v>927363.8400000001</v>
      </c>
      <c r="L29" s="30">
        <f t="shared" si="6"/>
        <v>851184.8</v>
      </c>
      <c r="M29" s="30">
        <f t="shared" si="6"/>
        <v>-28553.36</v>
      </c>
      <c r="N29" s="30">
        <f t="shared" si="6"/>
        <v>-21488.77</v>
      </c>
      <c r="O29" s="30">
        <f t="shared" si="6"/>
        <v>4647790.07</v>
      </c>
    </row>
    <row r="30" spans="1:15" ht="18.75" customHeight="1">
      <c r="A30" s="26" t="s">
        <v>39</v>
      </c>
      <c r="B30" s="31">
        <f>+B31</f>
        <v>-60200.8</v>
      </c>
      <c r="C30" s="31">
        <f>+C31</f>
        <v>-66475.2</v>
      </c>
      <c r="D30" s="31">
        <f aca="true" t="shared" si="7" ref="D30:O30">+D31</f>
        <v>-47858.8</v>
      </c>
      <c r="E30" s="31">
        <f t="shared" si="7"/>
        <v>-10300.4</v>
      </c>
      <c r="F30" s="31">
        <f t="shared" si="7"/>
        <v>-39248</v>
      </c>
      <c r="G30" s="31">
        <f t="shared" si="7"/>
        <v>-56729.2</v>
      </c>
      <c r="H30" s="31">
        <f t="shared" si="7"/>
        <v>-9508.4</v>
      </c>
      <c r="I30" s="31">
        <f t="shared" si="7"/>
        <v>-73722</v>
      </c>
      <c r="J30" s="31">
        <f t="shared" si="7"/>
        <v>-51180.8</v>
      </c>
      <c r="K30" s="31">
        <f t="shared" si="7"/>
        <v>-39217.2</v>
      </c>
      <c r="L30" s="31">
        <f t="shared" si="7"/>
        <v>-34905.2</v>
      </c>
      <c r="M30" s="31">
        <f t="shared" si="7"/>
        <v>-25784</v>
      </c>
      <c r="N30" s="31">
        <f t="shared" si="7"/>
        <v>-20006.8</v>
      </c>
      <c r="O30" s="31">
        <f t="shared" si="7"/>
        <v>-535136.8</v>
      </c>
    </row>
    <row r="31" spans="1:26" ht="18.75" customHeight="1">
      <c r="A31" s="27" t="s">
        <v>40</v>
      </c>
      <c r="B31" s="16">
        <f>ROUND((-B9)*$G$3,2)</f>
        <v>-60200.8</v>
      </c>
      <c r="C31" s="16">
        <f aca="true" t="shared" si="8" ref="C31:N31">ROUND((-C9)*$G$3,2)</f>
        <v>-66475.2</v>
      </c>
      <c r="D31" s="16">
        <f t="shared" si="8"/>
        <v>-47858.8</v>
      </c>
      <c r="E31" s="16">
        <f t="shared" si="8"/>
        <v>-10300.4</v>
      </c>
      <c r="F31" s="16">
        <f t="shared" si="8"/>
        <v>-39248</v>
      </c>
      <c r="G31" s="16">
        <f t="shared" si="8"/>
        <v>-56729.2</v>
      </c>
      <c r="H31" s="16">
        <f t="shared" si="8"/>
        <v>-9508.4</v>
      </c>
      <c r="I31" s="16">
        <f t="shared" si="8"/>
        <v>-73722</v>
      </c>
      <c r="J31" s="16">
        <f t="shared" si="8"/>
        <v>-51180.8</v>
      </c>
      <c r="K31" s="16">
        <f t="shared" si="8"/>
        <v>-39217.2</v>
      </c>
      <c r="L31" s="16">
        <f t="shared" si="8"/>
        <v>-34905.2</v>
      </c>
      <c r="M31" s="16">
        <f t="shared" si="8"/>
        <v>-25784</v>
      </c>
      <c r="N31" s="16">
        <f t="shared" si="8"/>
        <v>-20006.8</v>
      </c>
      <c r="O31" s="32">
        <f aca="true" t="shared" si="9" ref="O31:O57">SUM(B31:N31)</f>
        <v>-535136.8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1064667.9</v>
      </c>
      <c r="C32" s="31">
        <f aca="true" t="shared" si="10" ref="C32:O32">SUM(C33:C50)</f>
        <v>769314.55</v>
      </c>
      <c r="D32" s="31">
        <f t="shared" si="10"/>
        <v>652988.17</v>
      </c>
      <c r="E32" s="31">
        <f t="shared" si="10"/>
        <v>-1287.38</v>
      </c>
      <c r="F32" s="31">
        <f t="shared" si="10"/>
        <v>706778.6</v>
      </c>
      <c r="G32" s="31">
        <f t="shared" si="10"/>
        <v>-6137.49</v>
      </c>
      <c r="H32" s="31">
        <f t="shared" si="10"/>
        <v>158237.17</v>
      </c>
      <c r="I32" s="31">
        <f t="shared" si="10"/>
        <v>-4670.48</v>
      </c>
      <c r="J32" s="31">
        <f t="shared" si="10"/>
        <v>-4206.43</v>
      </c>
      <c r="K32" s="31">
        <f t="shared" si="10"/>
        <v>966581.04</v>
      </c>
      <c r="L32" s="31">
        <f t="shared" si="10"/>
        <v>886090</v>
      </c>
      <c r="M32" s="31">
        <f t="shared" si="10"/>
        <v>-2769.36</v>
      </c>
      <c r="N32" s="31">
        <f t="shared" si="10"/>
        <v>-1481.97</v>
      </c>
      <c r="O32" s="31">
        <f t="shared" si="10"/>
        <v>5184104.32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2124000</v>
      </c>
      <c r="C38" s="33">
        <v>1543500</v>
      </c>
      <c r="D38" s="33">
        <v>1278000</v>
      </c>
      <c r="E38" s="33">
        <v>0</v>
      </c>
      <c r="F38" s="33">
        <v>1413000</v>
      </c>
      <c r="G38" s="33">
        <v>0</v>
      </c>
      <c r="H38" s="33">
        <v>312300</v>
      </c>
      <c r="I38" s="33">
        <v>747000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11004300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-6332.1</v>
      </c>
      <c r="C41" s="33">
        <v>-4685.45</v>
      </c>
      <c r="D41" s="33">
        <v>-4011.83</v>
      </c>
      <c r="E41" s="33">
        <v>-1287.38</v>
      </c>
      <c r="F41" s="33">
        <v>-4221.4</v>
      </c>
      <c r="G41" s="33">
        <v>-6137.49</v>
      </c>
      <c r="H41" s="33">
        <v>-1062.83</v>
      </c>
      <c r="I41" s="33">
        <v>-4670.48</v>
      </c>
      <c r="J41" s="33">
        <v>-4206.43</v>
      </c>
      <c r="K41" s="33">
        <v>-5418.96</v>
      </c>
      <c r="L41" s="33">
        <v>-4910</v>
      </c>
      <c r="M41" s="33">
        <v>-2769.36</v>
      </c>
      <c r="N41" s="33">
        <v>-1481.97</v>
      </c>
      <c r="O41" s="33">
        <f t="shared" si="9"/>
        <v>-51195.68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-1177.45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-1177.45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2460027.5199999996</v>
      </c>
      <c r="C55" s="36">
        <f t="shared" si="12"/>
        <v>1762359.64</v>
      </c>
      <c r="D55" s="36">
        <f t="shared" si="12"/>
        <v>1520489.21</v>
      </c>
      <c r="E55" s="36">
        <f t="shared" si="12"/>
        <v>280100.55000000005</v>
      </c>
      <c r="F55" s="36">
        <f t="shared" si="12"/>
        <v>1627186.51</v>
      </c>
      <c r="G55" s="36">
        <f t="shared" si="12"/>
        <v>1331639.2000000002</v>
      </c>
      <c r="H55" s="36">
        <f t="shared" si="12"/>
        <v>390905.78</v>
      </c>
      <c r="I55" s="36">
        <f t="shared" si="12"/>
        <v>994209.6399999999</v>
      </c>
      <c r="J55" s="36">
        <f t="shared" si="12"/>
        <v>897514.85</v>
      </c>
      <c r="K55" s="36">
        <f t="shared" si="12"/>
        <v>2164026.84</v>
      </c>
      <c r="L55" s="36">
        <f t="shared" si="12"/>
        <v>1974407.5799999998</v>
      </c>
      <c r="M55" s="36">
        <f t="shared" si="12"/>
        <v>611383.3200000002</v>
      </c>
      <c r="N55" s="36">
        <f t="shared" si="12"/>
        <v>305970.21</v>
      </c>
      <c r="O55" s="36">
        <f>SUM(B55:N55)</f>
        <v>16320220.85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 s="43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2460027.52</v>
      </c>
      <c r="C61" s="51">
        <f t="shared" si="13"/>
        <v>1762359.6400000001</v>
      </c>
      <c r="D61" s="51">
        <f t="shared" si="13"/>
        <v>1520489.21</v>
      </c>
      <c r="E61" s="51">
        <f t="shared" si="13"/>
        <v>280100.55</v>
      </c>
      <c r="F61" s="51">
        <f t="shared" si="13"/>
        <v>1627186.51</v>
      </c>
      <c r="G61" s="51">
        <f t="shared" si="13"/>
        <v>1331639.19</v>
      </c>
      <c r="H61" s="51">
        <f t="shared" si="13"/>
        <v>390905.77</v>
      </c>
      <c r="I61" s="51">
        <f t="shared" si="13"/>
        <v>994209.64</v>
      </c>
      <c r="J61" s="51">
        <f t="shared" si="13"/>
        <v>897514.85</v>
      </c>
      <c r="K61" s="51">
        <f t="shared" si="13"/>
        <v>2164026.84</v>
      </c>
      <c r="L61" s="51">
        <f t="shared" si="13"/>
        <v>1974407.58</v>
      </c>
      <c r="M61" s="51">
        <f t="shared" si="13"/>
        <v>611383.32</v>
      </c>
      <c r="N61" s="51">
        <f t="shared" si="13"/>
        <v>305970.21</v>
      </c>
      <c r="O61" s="36">
        <f t="shared" si="13"/>
        <v>16320220.830000002</v>
      </c>
      <c r="Q61"/>
    </row>
    <row r="62" spans="1:18" ht="18.75" customHeight="1">
      <c r="A62" s="26" t="s">
        <v>52</v>
      </c>
      <c r="B62" s="51">
        <v>1999004.32</v>
      </c>
      <c r="C62" s="51">
        <v>1248230.76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3247235.08</v>
      </c>
      <c r="P62"/>
      <c r="Q62"/>
      <c r="R62" s="43"/>
    </row>
    <row r="63" spans="1:16" ht="18.75" customHeight="1">
      <c r="A63" s="26" t="s">
        <v>53</v>
      </c>
      <c r="B63" s="51">
        <v>461023.2</v>
      </c>
      <c r="C63" s="51">
        <v>514128.88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975152.0800000001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1520489.21</v>
      </c>
      <c r="E64" s="52">
        <v>0</v>
      </c>
      <c r="F64" s="52">
        <v>0</v>
      </c>
      <c r="G64" s="52">
        <v>0</v>
      </c>
      <c r="H64" s="51">
        <v>390905.77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1911394.98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280100.55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280100.55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1627186.51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1627186.51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1331639.19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1331639.19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994209.64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994209.64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897514.85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897514.85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2164026.84</v>
      </c>
      <c r="L70" s="31">
        <v>1974407.58</v>
      </c>
      <c r="M70" s="52">
        <v>0</v>
      </c>
      <c r="N70" s="52">
        <v>0</v>
      </c>
      <c r="O70" s="36">
        <f t="shared" si="14"/>
        <v>4138434.42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611383.32</v>
      </c>
      <c r="N71" s="52">
        <v>0</v>
      </c>
      <c r="O71" s="36">
        <f t="shared" si="14"/>
        <v>611383.32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305970.21</v>
      </c>
      <c r="O72" s="55">
        <f t="shared" si="14"/>
        <v>305970.21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2022-06-13T19:01:09Z</dcterms:modified>
  <cp:category/>
  <cp:version/>
  <cp:contentType/>
  <cp:contentStatus/>
</cp:coreProperties>
</file>