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<sst xmlns="http://schemas.openxmlformats.org/spreadsheetml/2006/main" count="90" uniqueCount="87">
  <si>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</si>
  <si>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</si>
  <si>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</si>
  <si>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</si>
  <si>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</si>
  <si>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</si>
  <si>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</si>
  <si>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</si>
  <si>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</si>
  <si>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</si>
  <si>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</si>
  <si>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</si>
  <si>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</si>
  <si>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</si>
  <si>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</si>
  <si>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</si>
  <si>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</si>
  <si>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</si>
  <si>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</si>
  <si>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</si>
  <si>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</si>
  <si>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</si>
  <si>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</si>
  <si>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</si>
  <si>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</si>
  <si>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</si>
  <si>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</si>
  <si>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</si>
  <si>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</si>
  <si>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</si>
  <si>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</si>
  <si>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</si>
  <si>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</si>
  <si>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</si>
  <si>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</si>
  <si>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</si>
  <si>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</si>
  <si>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</si>
  <si>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</si>
  <si>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</si>
  <si>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</si>
  <si>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</si>
  <si>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</si>
  <si>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</si>
  <si>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</si>
  <si>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</si>
  <si>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</si>
  <si>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</si>
  <si>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</si>
  <si>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</si>
  <si>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</si>
  <si>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</si>
  <si>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</si>
  <si>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</si>
  <si>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</si>
  <si>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</si>
  <si>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</si>
  <si>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</si>
  <si>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</si>
  <si>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</si>
  <si>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</si>
  <si>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</si>
  <si>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</si>
  <si>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</si>
  <si>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01/06/22 - VENCIMENTO 08/06/22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</si>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</sst>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384032</v>
      </c>
      <c r="C7" s="9">
        <f t="shared" si="0"/>
        <v>279062</v>
      </c>
      <c r="D7" s="9">
        <f t="shared" si="0"/>
        <v>273095</v>
      </c>
      <c r="E7" s="9">
        <f t="shared" si="0"/>
        <v>68284</v>
      </c>
      <c r="F7" s="9">
        <f t="shared" si="0"/>
        <v>233131</v>
      </c>
      <c r="G7" s="9">
        <f t="shared" si="0"/>
        <v>365930</v>
      </c>
      <c r="H7" s="9">
        <f t="shared" si="0"/>
        <v>44553</v>
      </c>
      <c r="I7" s="9">
        <f t="shared" si="0"/>
        <v>290137</v>
      </c>
      <c r="J7" s="9">
        <f t="shared" si="0"/>
        <v>234521</v>
      </c>
      <c r="K7" s="9">
        <f t="shared" si="0"/>
        <v>347004</v>
      </c>
      <c r="L7" s="9">
        <f t="shared" si="0"/>
        <v>268120</v>
      </c>
      <c r="M7" s="9">
        <f t="shared" si="0"/>
        <v>130113</v>
      </c>
      <c r="N7" s="9">
        <f t="shared" si="0"/>
        <v>82589</v>
      </c>
      <c r="O7" s="9">
        <f t="shared" si="0"/>
        <v>3000571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13145</v>
      </c>
      <c r="C8" s="11">
        <f t="shared" si="1"/>
        <v>14510</v>
      </c>
      <c r="D8" s="11">
        <f t="shared" si="1"/>
        <v>9859</v>
      </c>
      <c r="E8" s="11">
        <f t="shared" si="1"/>
        <v>2322</v>
      </c>
      <c r="F8" s="11">
        <f t="shared" si="1"/>
        <v>8131</v>
      </c>
      <c r="G8" s="11">
        <f t="shared" si="1"/>
        <v>11912</v>
      </c>
      <c r="H8" s="11">
        <f t="shared" si="1"/>
        <v>1984</v>
      </c>
      <c r="I8" s="11">
        <f t="shared" si="1"/>
        <v>16125</v>
      </c>
      <c r="J8" s="11">
        <f t="shared" si="1"/>
        <v>10750</v>
      </c>
      <c r="K8" s="11">
        <f t="shared" si="1"/>
        <v>8364</v>
      </c>
      <c r="L8" s="11">
        <f t="shared" si="1"/>
        <v>7219</v>
      </c>
      <c r="M8" s="11">
        <f t="shared" si="1"/>
        <v>5596</v>
      </c>
      <c r="N8" s="11">
        <f t="shared" si="1"/>
        <v>4225</v>
      </c>
      <c r="O8" s="11">
        <f t="shared" si="1"/>
        <v>114142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13145</v>
      </c>
      <c r="C9" s="11">
        <v>14510</v>
      </c>
      <c r="D9" s="11">
        <v>9859</v>
      </c>
      <c r="E9" s="11">
        <v>2322</v>
      </c>
      <c r="F9" s="11">
        <v>8131</v>
      </c>
      <c r="G9" s="11">
        <v>11912</v>
      </c>
      <c r="H9" s="11">
        <v>1984</v>
      </c>
      <c r="I9" s="11">
        <v>16121</v>
      </c>
      <c r="J9" s="11">
        <v>10750</v>
      </c>
      <c r="K9" s="11">
        <v>8353</v>
      </c>
      <c r="L9" s="11">
        <v>7218</v>
      </c>
      <c r="M9" s="11">
        <v>5590</v>
      </c>
      <c r="N9" s="11">
        <v>4214</v>
      </c>
      <c r="O9" s="11">
        <f>SUM(B9:N9)</f>
        <v>114109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11</v>
      </c>
      <c r="L10" s="13">
        <v>1</v>
      </c>
      <c r="M10" s="13">
        <v>6</v>
      </c>
      <c r="N10" s="13">
        <v>11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370887</v>
      </c>
      <c r="C11" s="13">
        <v>264552</v>
      </c>
      <c r="D11" s="13">
        <v>263236</v>
      </c>
      <c r="E11" s="13">
        <v>65962</v>
      </c>
      <c r="F11" s="13">
        <v>225000</v>
      </c>
      <c r="G11" s="13">
        <v>354018</v>
      </c>
      <c r="H11" s="13">
        <v>42569</v>
      </c>
      <c r="I11" s="13">
        <v>274012</v>
      </c>
      <c r="J11" s="13">
        <v>223771</v>
      </c>
      <c r="K11" s="13">
        <v>338640</v>
      </c>
      <c r="L11" s="13">
        <v>260901</v>
      </c>
      <c r="M11" s="13">
        <v>124517</v>
      </c>
      <c r="N11" s="13">
        <v>78364</v>
      </c>
      <c r="O11" s="11">
        <f>SUM(B11:N11)</f>
        <v>2886429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1.228784849774799</v>
      </c>
      <c r="C16" s="19">
        <v>1.229327190565408</v>
      </c>
      <c r="D16" s="19">
        <v>1.217034440062628</v>
      </c>
      <c r="E16" s="19">
        <v>0.896020492751085</v>
      </c>
      <c r="F16" s="19">
        <v>1.308252615502964</v>
      </c>
      <c r="G16" s="19">
        <v>1.457082868196613</v>
      </c>
      <c r="H16" s="19">
        <v>1.612646528334863</v>
      </c>
      <c r="I16" s="19">
        <v>1.191908303379614</v>
      </c>
      <c r="J16" s="19">
        <v>1.309863025633264</v>
      </c>
      <c r="K16" s="19">
        <v>1.180106665954145</v>
      </c>
      <c r="L16" s="19">
        <v>1.232292793454079</v>
      </c>
      <c r="M16" s="19">
        <v>1.246508698072783</v>
      </c>
      <c r="N16" s="19">
        <v>1.128053575619265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1449735.9299999997</v>
      </c>
      <c r="C18" s="24">
        <f t="shared" si="2"/>
        <v>1064736.61</v>
      </c>
      <c r="D18" s="24">
        <f t="shared" si="2"/>
        <v>891443.4099999999</v>
      </c>
      <c r="E18" s="24">
        <f t="shared" si="2"/>
        <v>287344.94</v>
      </c>
      <c r="F18" s="24">
        <f t="shared" si="2"/>
        <v>947328.9</v>
      </c>
      <c r="G18" s="24">
        <f t="shared" si="2"/>
        <v>1385311.07</v>
      </c>
      <c r="H18" s="24">
        <f t="shared" si="2"/>
        <v>246230.78</v>
      </c>
      <c r="I18" s="24">
        <f t="shared" si="2"/>
        <v>1071972.2799999998</v>
      </c>
      <c r="J18" s="24">
        <f t="shared" si="2"/>
        <v>945751.5300000001</v>
      </c>
      <c r="K18" s="24">
        <f t="shared" si="2"/>
        <v>1218215.4400000002</v>
      </c>
      <c r="L18" s="24">
        <f t="shared" si="2"/>
        <v>1123761.3199999998</v>
      </c>
      <c r="M18" s="24">
        <f t="shared" si="2"/>
        <v>637680.9700000001</v>
      </c>
      <c r="N18" s="24">
        <f t="shared" si="2"/>
        <v>326781.97</v>
      </c>
      <c r="O18" s="24">
        <f>O19+O20+O21+O22+O23+O24+O25+O27</f>
        <v>11592659.579999998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1070220.38</v>
      </c>
      <c r="C19" s="30">
        <f t="shared" si="3"/>
        <v>803391.59</v>
      </c>
      <c r="D19" s="30">
        <f t="shared" si="3"/>
        <v>689510.26</v>
      </c>
      <c r="E19" s="30">
        <f t="shared" si="3"/>
        <v>294529.38</v>
      </c>
      <c r="F19" s="30">
        <f t="shared" si="3"/>
        <v>682257.87</v>
      </c>
      <c r="G19" s="30">
        <f t="shared" si="3"/>
        <v>881122.85</v>
      </c>
      <c r="H19" s="30">
        <f t="shared" si="3"/>
        <v>144035.39</v>
      </c>
      <c r="I19" s="30">
        <f t="shared" si="3"/>
        <v>829385.63</v>
      </c>
      <c r="J19" s="30">
        <f t="shared" si="3"/>
        <v>674294.78</v>
      </c>
      <c r="K19" s="30">
        <f t="shared" si="3"/>
        <v>943087.47</v>
      </c>
      <c r="L19" s="30">
        <f t="shared" si="3"/>
        <v>829697.34</v>
      </c>
      <c r="M19" s="30">
        <f t="shared" si="3"/>
        <v>464620.51</v>
      </c>
      <c r="N19" s="30">
        <f t="shared" si="3"/>
        <v>266390.82</v>
      </c>
      <c r="O19" s="30">
        <f>SUM(B19:N19)</f>
        <v>8572544.269999998</v>
      </c>
    </row>
    <row r="20" spans="1:23" ht="18.75" customHeight="1">
      <c r="A20" s="26" t="s">
        <v>35</v>
      </c>
      <c r="B20" s="30">
        <f>IF(B16&lt;&gt;0,ROUND((B16-1)*B19,2),0)</f>
        <v>244850.21</v>
      </c>
      <c r="C20" s="30">
        <f aca="true" t="shared" si="4" ref="C20:N20">IF(C16&lt;&gt;0,ROUND((C16-1)*C19,2),0)</f>
        <v>184239.54</v>
      </c>
      <c r="D20" s="30">
        <f t="shared" si="4"/>
        <v>149647.47</v>
      </c>
      <c r="E20" s="30">
        <f t="shared" si="4"/>
        <v>-30625.02</v>
      </c>
      <c r="F20" s="30">
        <f t="shared" si="4"/>
        <v>210307.77</v>
      </c>
      <c r="G20" s="30">
        <f t="shared" si="4"/>
        <v>402746.16</v>
      </c>
      <c r="H20" s="30">
        <f t="shared" si="4"/>
        <v>88242.78</v>
      </c>
      <c r="I20" s="30">
        <f t="shared" si="4"/>
        <v>159165.99</v>
      </c>
      <c r="J20" s="30">
        <f t="shared" si="4"/>
        <v>208939.02</v>
      </c>
      <c r="K20" s="30">
        <f t="shared" si="4"/>
        <v>169856.34</v>
      </c>
      <c r="L20" s="30">
        <f t="shared" si="4"/>
        <v>192732.71</v>
      </c>
      <c r="M20" s="30">
        <f t="shared" si="4"/>
        <v>114533</v>
      </c>
      <c r="N20" s="30">
        <f t="shared" si="4"/>
        <v>34112.3</v>
      </c>
      <c r="O20" s="30">
        <f aca="true" t="shared" si="5" ref="O20:O27">SUM(B20:N20)</f>
        <v>2128748.27</v>
      </c>
      <c r="W20" s="62"/>
    </row>
    <row r="21" spans="1:15" ht="18.75" customHeight="1">
      <c r="A21" s="26" t="s">
        <v>36</v>
      </c>
      <c r="B21" s="30">
        <v>72133.81</v>
      </c>
      <c r="C21" s="30">
        <v>49096.69</v>
      </c>
      <c r="D21" s="30">
        <v>29063</v>
      </c>
      <c r="E21" s="30">
        <v>12870.87</v>
      </c>
      <c r="F21" s="30">
        <v>36593.14</v>
      </c>
      <c r="G21" s="30">
        <v>58238.61</v>
      </c>
      <c r="H21" s="30">
        <v>6346.37</v>
      </c>
      <c r="I21" s="30">
        <v>41010.93</v>
      </c>
      <c r="J21" s="30">
        <v>42467.05</v>
      </c>
      <c r="K21" s="30">
        <v>63140.14</v>
      </c>
      <c r="L21" s="30">
        <v>59517.69</v>
      </c>
      <c r="M21" s="30">
        <v>28517.97</v>
      </c>
      <c r="N21" s="30">
        <v>15963.41</v>
      </c>
      <c r="O21" s="30">
        <f t="shared" si="5"/>
        <v>514959.68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1149.51</v>
      </c>
      <c r="C24" s="30">
        <v>858.76</v>
      </c>
      <c r="D24" s="30">
        <v>710.7</v>
      </c>
      <c r="E24" s="30">
        <v>228.82</v>
      </c>
      <c r="F24" s="30">
        <v>759.16</v>
      </c>
      <c r="G24" s="30">
        <v>1109.13</v>
      </c>
      <c r="H24" s="30">
        <v>196.52</v>
      </c>
      <c r="I24" s="30">
        <v>850.69</v>
      </c>
      <c r="J24" s="30">
        <v>759.16</v>
      </c>
      <c r="K24" s="30">
        <v>971.83</v>
      </c>
      <c r="L24" s="30">
        <v>896.45</v>
      </c>
      <c r="M24" s="30">
        <v>503.41</v>
      </c>
      <c r="N24" s="30">
        <v>263.82</v>
      </c>
      <c r="O24" s="30">
        <f t="shared" si="5"/>
        <v>9257.960000000001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644.16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653.59</v>
      </c>
      <c r="K25" s="30">
        <v>839.61</v>
      </c>
      <c r="L25" s="30">
        <v>745.28</v>
      </c>
      <c r="M25" s="30">
        <v>421.81</v>
      </c>
      <c r="N25" s="30">
        <v>221.03</v>
      </c>
      <c r="O25" s="30">
        <f t="shared" si="5"/>
        <v>7809.679999999999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-63531.75</v>
      </c>
      <c r="C29" s="30">
        <f>+C30+C32+C52+C53+C56-C57</f>
        <v>-68097.64</v>
      </c>
      <c r="D29" s="30">
        <f t="shared" si="6"/>
        <v>-58782.64000000003</v>
      </c>
      <c r="E29" s="30">
        <f t="shared" si="6"/>
        <v>-11350.22</v>
      </c>
      <c r="F29" s="30">
        <f t="shared" si="6"/>
        <v>-39536.67</v>
      </c>
      <c r="G29" s="30">
        <f t="shared" si="6"/>
        <v>-57906.53</v>
      </c>
      <c r="H29" s="30">
        <f t="shared" si="6"/>
        <v>-10894.83</v>
      </c>
      <c r="I29" s="30">
        <f t="shared" si="6"/>
        <v>-75146.04</v>
      </c>
      <c r="J29" s="30">
        <f t="shared" si="6"/>
        <v>-51060.27</v>
      </c>
      <c r="K29" s="30">
        <f t="shared" si="6"/>
        <v>-41566.88</v>
      </c>
      <c r="L29" s="30">
        <f t="shared" si="6"/>
        <v>-36199.520000000004</v>
      </c>
      <c r="M29" s="30">
        <f t="shared" si="6"/>
        <v>-27089.52</v>
      </c>
      <c r="N29" s="30">
        <f t="shared" si="6"/>
        <v>-19848.379999999997</v>
      </c>
      <c r="O29" s="30">
        <f t="shared" si="6"/>
        <v>-561010.8900000002</v>
      </c>
    </row>
    <row r="30" spans="1:15" ht="18.75" customHeight="1">
      <c r="A30" s="26" t="s">
        <v>39</v>
      </c>
      <c r="B30" s="31">
        <f>+B31</f>
        <v>-57838</v>
      </c>
      <c r="C30" s="31">
        <f>+C31</f>
        <v>-63844</v>
      </c>
      <c r="D30" s="31">
        <f aca="true" t="shared" si="7" ref="D30:O30">+D31</f>
        <v>-43379.6</v>
      </c>
      <c r="E30" s="31">
        <f t="shared" si="7"/>
        <v>-10216.8</v>
      </c>
      <c r="F30" s="31">
        <f t="shared" si="7"/>
        <v>-35776.4</v>
      </c>
      <c r="G30" s="31">
        <f t="shared" si="7"/>
        <v>-52412.8</v>
      </c>
      <c r="H30" s="31">
        <f t="shared" si="7"/>
        <v>-8729.6</v>
      </c>
      <c r="I30" s="31">
        <f t="shared" si="7"/>
        <v>-70932.4</v>
      </c>
      <c r="J30" s="31">
        <f t="shared" si="7"/>
        <v>-47300</v>
      </c>
      <c r="K30" s="31">
        <f t="shared" si="7"/>
        <v>-36753.2</v>
      </c>
      <c r="L30" s="31">
        <f t="shared" si="7"/>
        <v>-31759.2</v>
      </c>
      <c r="M30" s="31">
        <f t="shared" si="7"/>
        <v>-24596</v>
      </c>
      <c r="N30" s="31">
        <f t="shared" si="7"/>
        <v>-18541.6</v>
      </c>
      <c r="O30" s="31">
        <f t="shared" si="7"/>
        <v>-502079.6</v>
      </c>
    </row>
    <row r="31" spans="1:26" ht="18.75" customHeight="1">
      <c r="A31" s="27" t="s">
        <v>40</v>
      </c>
      <c r="B31" s="16">
        <f>ROUND((-B9)*$G$3,2)</f>
        <v>-57838</v>
      </c>
      <c r="C31" s="16">
        <f aca="true" t="shared" si="8" ref="C31:N31">ROUND((-C9)*$G$3,2)</f>
        <v>-63844</v>
      </c>
      <c r="D31" s="16">
        <f t="shared" si="8"/>
        <v>-43379.6</v>
      </c>
      <c r="E31" s="16">
        <f t="shared" si="8"/>
        <v>-10216.8</v>
      </c>
      <c r="F31" s="16">
        <f t="shared" si="8"/>
        <v>-35776.4</v>
      </c>
      <c r="G31" s="16">
        <f t="shared" si="8"/>
        <v>-52412.8</v>
      </c>
      <c r="H31" s="16">
        <f t="shared" si="8"/>
        <v>-8729.6</v>
      </c>
      <c r="I31" s="16">
        <f t="shared" si="8"/>
        <v>-70932.4</v>
      </c>
      <c r="J31" s="16">
        <f t="shared" si="8"/>
        <v>-47300</v>
      </c>
      <c r="K31" s="16">
        <f t="shared" si="8"/>
        <v>-36753.2</v>
      </c>
      <c r="L31" s="16">
        <f t="shared" si="8"/>
        <v>-31759.2</v>
      </c>
      <c r="M31" s="16">
        <f t="shared" si="8"/>
        <v>-24596</v>
      </c>
      <c r="N31" s="16">
        <f t="shared" si="8"/>
        <v>-18541.6</v>
      </c>
      <c r="O31" s="32">
        <f aca="true" t="shared" si="9" ref="O31:O57">SUM(B31:N31)</f>
        <v>-502079.6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-5693.75</v>
      </c>
      <c r="C32" s="31">
        <f aca="true" t="shared" si="10" ref="C32:O32">SUM(C33:C50)</f>
        <v>-4253.64</v>
      </c>
      <c r="D32" s="31">
        <f t="shared" si="10"/>
        <v>-15403.040000000028</v>
      </c>
      <c r="E32" s="31">
        <f t="shared" si="10"/>
        <v>-1133.42</v>
      </c>
      <c r="F32" s="31">
        <f t="shared" si="10"/>
        <v>-3760.27</v>
      </c>
      <c r="G32" s="31">
        <f t="shared" si="10"/>
        <v>-5493.73</v>
      </c>
      <c r="H32" s="31">
        <f t="shared" si="10"/>
        <v>-973.4</v>
      </c>
      <c r="I32" s="31">
        <f t="shared" si="10"/>
        <v>-4213.64</v>
      </c>
      <c r="J32" s="31">
        <f t="shared" si="10"/>
        <v>-3760.27</v>
      </c>
      <c r="K32" s="31">
        <f t="shared" si="10"/>
        <v>-4813.68</v>
      </c>
      <c r="L32" s="31">
        <f t="shared" si="10"/>
        <v>-4440.32</v>
      </c>
      <c r="M32" s="31">
        <f t="shared" si="10"/>
        <v>-2493.52</v>
      </c>
      <c r="N32" s="31">
        <f t="shared" si="10"/>
        <v>-1306.78</v>
      </c>
      <c r="O32" s="31">
        <f t="shared" si="10"/>
        <v>-57739.460000000254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-10000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-1882.78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-1882.78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-5693.75</v>
      </c>
      <c r="C41" s="33">
        <v>-4253.64</v>
      </c>
      <c r="D41" s="33">
        <v>-3520.26</v>
      </c>
      <c r="E41" s="33">
        <v>-1133.42</v>
      </c>
      <c r="F41" s="33">
        <v>-3760.27</v>
      </c>
      <c r="G41" s="33">
        <v>-5493.73</v>
      </c>
      <c r="H41" s="33">
        <v>-973.4</v>
      </c>
      <c r="I41" s="33">
        <v>-4213.64</v>
      </c>
      <c r="J41" s="33">
        <v>-3760.27</v>
      </c>
      <c r="K41" s="33">
        <v>-4813.68</v>
      </c>
      <c r="L41" s="33">
        <v>-4440.32</v>
      </c>
      <c r="M41" s="33">
        <v>-2493.52</v>
      </c>
      <c r="N41" s="33">
        <v>-1306.78</v>
      </c>
      <c r="O41" s="33">
        <f t="shared" si="9"/>
        <v>-45856.67999999999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-1191.83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-1191.83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1386204.1799999997</v>
      </c>
      <c r="C55" s="36">
        <f t="shared" si="12"/>
        <v>996638.9700000001</v>
      </c>
      <c r="D55" s="36">
        <f t="shared" si="12"/>
        <v>832660.7699999999</v>
      </c>
      <c r="E55" s="36">
        <f t="shared" si="12"/>
        <v>275994.72000000003</v>
      </c>
      <c r="F55" s="36">
        <f t="shared" si="12"/>
        <v>907792.23</v>
      </c>
      <c r="G55" s="36">
        <f t="shared" si="12"/>
        <v>1327404.54</v>
      </c>
      <c r="H55" s="36">
        <f t="shared" si="12"/>
        <v>235335.95</v>
      </c>
      <c r="I55" s="36">
        <f t="shared" si="12"/>
        <v>996826.2399999998</v>
      </c>
      <c r="J55" s="36">
        <f t="shared" si="12"/>
        <v>894691.2600000001</v>
      </c>
      <c r="K55" s="36">
        <f t="shared" si="12"/>
        <v>1176648.5600000003</v>
      </c>
      <c r="L55" s="36">
        <f t="shared" si="12"/>
        <v>1087561.7999999998</v>
      </c>
      <c r="M55" s="36">
        <f t="shared" si="12"/>
        <v>610591.4500000001</v>
      </c>
      <c r="N55" s="36">
        <f t="shared" si="12"/>
        <v>306933.58999999997</v>
      </c>
      <c r="O55" s="36">
        <f>SUM(B55:N55)</f>
        <v>11035284.259999998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1386204.17</v>
      </c>
      <c r="C61" s="51">
        <f t="shared" si="13"/>
        <v>996638.96</v>
      </c>
      <c r="D61" s="51">
        <f t="shared" si="13"/>
        <v>832660.77</v>
      </c>
      <c r="E61" s="51">
        <f t="shared" si="13"/>
        <v>275994.72</v>
      </c>
      <c r="F61" s="51">
        <f t="shared" si="13"/>
        <v>907792.23</v>
      </c>
      <c r="G61" s="51">
        <f t="shared" si="13"/>
        <v>1327404.54</v>
      </c>
      <c r="H61" s="51">
        <f t="shared" si="13"/>
        <v>235335.96</v>
      </c>
      <c r="I61" s="51">
        <f t="shared" si="13"/>
        <v>996826.23</v>
      </c>
      <c r="J61" s="51">
        <f t="shared" si="13"/>
        <v>894691.26</v>
      </c>
      <c r="K61" s="51">
        <f t="shared" si="13"/>
        <v>1176648.56</v>
      </c>
      <c r="L61" s="51">
        <f t="shared" si="13"/>
        <v>1087561.8</v>
      </c>
      <c r="M61" s="51">
        <f t="shared" si="13"/>
        <v>610591.45</v>
      </c>
      <c r="N61" s="51">
        <f t="shared" si="13"/>
        <v>306933.59</v>
      </c>
      <c r="O61" s="36">
        <f t="shared" si="13"/>
        <v>11035284.239999998</v>
      </c>
      <c r="Q61"/>
    </row>
    <row r="62" spans="1:18" ht="18.75" customHeight="1">
      <c r="A62" s="26" t="s">
        <v>52</v>
      </c>
      <c r="B62" s="51">
        <v>1131140.29</v>
      </c>
      <c r="C62" s="51">
        <v>708780.54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1839920.83</v>
      </c>
      <c r="P62"/>
      <c r="Q62"/>
      <c r="R62" s="43"/>
    </row>
    <row r="63" spans="1:16" ht="18.75" customHeight="1">
      <c r="A63" s="26" t="s">
        <v>53</v>
      </c>
      <c r="B63" s="51">
        <v>255063.88</v>
      </c>
      <c r="C63" s="51">
        <v>287858.42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542922.3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832660.77</v>
      </c>
      <c r="E64" s="52">
        <v>0</v>
      </c>
      <c r="F64" s="52">
        <v>0</v>
      </c>
      <c r="G64" s="52">
        <v>0</v>
      </c>
      <c r="H64" s="51">
        <v>235335.96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1067996.73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275994.72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275994.72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907792.23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907792.23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1327404.54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1327404.54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996826.23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996826.23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894691.26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894691.26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1176648.56</v>
      </c>
      <c r="L70" s="31">
        <v>1087561.8</v>
      </c>
      <c r="M70" s="52">
        <v>0</v>
      </c>
      <c r="N70" s="52">
        <v>0</v>
      </c>
      <c r="O70" s="36">
        <f t="shared" si="14"/>
        <v>2264210.3600000003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610591.45</v>
      </c>
      <c r="N71" s="52">
        <v>0</v>
      </c>
      <c r="O71" s="36">
        <f t="shared" si="14"/>
        <v>610591.45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306933.59</v>
      </c>
      <c r="O72" s="55">
        <f t="shared" si="14"/>
        <v>306933.59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2022-06-10T11:34:32Z</dcterms:modified>
  <cp:category/>
  <cp:version/>
  <cp:contentType/>
  <cp:contentStatus/>
</cp:coreProperties>
</file>