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<sst xmlns="http://schemas.openxmlformats.org/spreadsheetml/2006/main" count="77" uniqueCount="76">
  <si>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</si>
  <si>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</si>
  <si>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</si>
  <si>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</si>
  <si>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</si>
  <si>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</si>
  <si>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</si>
  <si>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</si>
  <si>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</si>
  <si>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</si>
  <si>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</si>
  <si>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</si>
  <si>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</si>
  <si>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</si>
  <si>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</si>
  <si>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</si>
  <si>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</si>
  <si>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</si>
  <si>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</si>
  <si>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</si>
  <si>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</si>
  <si>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</si>
  <si>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</si>
  <si>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</si>
  <si>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</si>
  <si>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</si>
  <si>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</si>
  <si>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</si>
  <si>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</si>
  <si>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</si>
  <si>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</si>
  <si>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</si>
  <si>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</si>
  <si>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</si>
  <si>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</si>
  <si>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</si>
  <si>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</si>
  <si>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</si>
  <si>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</si>
  <si>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</si>
  <si>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</si>
  <si>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</si>
  <si>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</si>
  <si>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</si>
  <si>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</si>
  <si>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</si>
  <si>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</si>
  <si>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</si>
  <si>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</si>
  <si>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</si>
  <si>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</si>
  <si>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</si>
  <si>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</si>
  <si>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</si>
  <si>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</si>
  <si>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</si>
  <si>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</si>
  <si>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</si>
  <si>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</si>
  <si>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</si>
  <si>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</si>
  <si>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</si>
  <si>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</si>
  <si>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</si>
  <si>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</si>
  <si>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</si>
  <si>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27/06/22 - VENCIMENTO 04/07/22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</si>
  <si>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</si>
  <si>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</si>
  <si>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</si>
  <si>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</si>
  <si>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</si>
  <si>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</si>
  <si>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</si>
  <si>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</si>
  <si>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Revisões referentes ao reajuste contratual de maio/22, período de operação de 01/05 a 26/06/22: tarifa de remuneração, fator de transição, rede da madrugada e frota com idade superior aos limites.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</si>
</sst>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307440</v>
      </c>
      <c r="C7" s="47">
        <f t="shared" si="0"/>
        <v>253720</v>
      </c>
      <c r="D7" s="47">
        <f t="shared" si="0"/>
        <v>315440</v>
      </c>
      <c r="E7" s="47">
        <f t="shared" si="0"/>
        <v>168821</v>
      </c>
      <c r="F7" s="47">
        <f t="shared" si="0"/>
        <v>207595</v>
      </c>
      <c r="G7" s="47">
        <f t="shared" si="0"/>
        <v>210840</v>
      </c>
      <c r="H7" s="47">
        <f t="shared" si="0"/>
        <v>247480</v>
      </c>
      <c r="I7" s="47">
        <f t="shared" si="0"/>
        <v>344886</v>
      </c>
      <c r="J7" s="47">
        <f t="shared" si="0"/>
        <v>110264</v>
      </c>
      <c r="K7" s="47">
        <f t="shared" si="0"/>
        <v>2166486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18472</v>
      </c>
      <c r="C8" s="45">
        <f t="shared" si="1"/>
        <v>18085</v>
      </c>
      <c r="D8" s="45">
        <f t="shared" si="1"/>
        <v>18854</v>
      </c>
      <c r="E8" s="45">
        <f t="shared" si="1"/>
        <v>11496</v>
      </c>
      <c r="F8" s="45">
        <f t="shared" si="1"/>
        <v>12996</v>
      </c>
      <c r="G8" s="45">
        <f t="shared" si="1"/>
        <v>6838</v>
      </c>
      <c r="H8" s="45">
        <f t="shared" si="1"/>
        <v>6632</v>
      </c>
      <c r="I8" s="45">
        <f t="shared" si="1"/>
        <v>18542</v>
      </c>
      <c r="J8" s="45">
        <f t="shared" si="1"/>
        <v>3707</v>
      </c>
      <c r="K8" s="38">
        <f>SUM(B8:J8)</f>
        <v>115622</v>
      </c>
      <c r="L8"/>
      <c r="M8"/>
      <c r="N8"/>
    </row>
    <row r="9" spans="1:14" ht="16.5" customHeight="1">
      <c r="A9" s="22" t="s">
        <v>31</v>
      </c>
      <c r="B9" s="45">
        <v>18429</v>
      </c>
      <c r="C9" s="45">
        <v>18078</v>
      </c>
      <c r="D9" s="45">
        <v>18853</v>
      </c>
      <c r="E9" s="45">
        <v>11370</v>
      </c>
      <c r="F9" s="45">
        <v>12990</v>
      </c>
      <c r="G9" s="45">
        <v>6834</v>
      </c>
      <c r="H9" s="45">
        <v>6632</v>
      </c>
      <c r="I9" s="45">
        <v>18488</v>
      </c>
      <c r="J9" s="45">
        <v>3707</v>
      </c>
      <c r="K9" s="38">
        <f>SUM(B9:J9)</f>
        <v>115381</v>
      </c>
      <c r="L9"/>
      <c r="M9"/>
      <c r="N9"/>
    </row>
    <row r="10" spans="1:14" ht="16.5" customHeight="1">
      <c r="A10" s="22" t="s">
        <v>30</v>
      </c>
      <c r="B10" s="45">
        <v>43</v>
      </c>
      <c r="C10" s="45">
        <v>7</v>
      </c>
      <c r="D10" s="45">
        <v>1</v>
      </c>
      <c r="E10" s="45">
        <v>126</v>
      </c>
      <c r="F10" s="45">
        <v>6</v>
      </c>
      <c r="G10" s="45">
        <v>4</v>
      </c>
      <c r="H10" s="45">
        <v>0</v>
      </c>
      <c r="I10" s="45">
        <v>54</v>
      </c>
      <c r="J10" s="45">
        <v>0</v>
      </c>
      <c r="K10" s="38">
        <f>SUM(B10:J10)</f>
        <v>241</v>
      </c>
      <c r="L10"/>
      <c r="M10"/>
      <c r="N10"/>
    </row>
    <row r="11" spans="1:14" ht="16.5" customHeight="1">
      <c r="A11" s="44" t="s">
        <v>29</v>
      </c>
      <c r="B11" s="43">
        <v>288968</v>
      </c>
      <c r="C11" s="43">
        <v>235635</v>
      </c>
      <c r="D11" s="43">
        <v>296586</v>
      </c>
      <c r="E11" s="43">
        <v>157325</v>
      </c>
      <c r="F11" s="43">
        <v>194599</v>
      </c>
      <c r="G11" s="43">
        <v>204002</v>
      </c>
      <c r="H11" s="43">
        <v>240848</v>
      </c>
      <c r="I11" s="43">
        <v>326344</v>
      </c>
      <c r="J11" s="43">
        <v>106557</v>
      </c>
      <c r="K11" s="38">
        <f>SUM(B11:J11)</f>
        <v>2050864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1.231145035578799</v>
      </c>
      <c r="C16" s="39">
        <v>1.288756957426809</v>
      </c>
      <c r="D16" s="39">
        <v>1.148301956743804</v>
      </c>
      <c r="E16" s="39">
        <v>1.515447575040683</v>
      </c>
      <c r="F16" s="39">
        <v>1.170314867960875</v>
      </c>
      <c r="G16" s="39">
        <v>1.254440178849689</v>
      </c>
      <c r="H16" s="39">
        <v>1.203759178397955</v>
      </c>
      <c r="I16" s="39">
        <v>1.192104009078828</v>
      </c>
      <c r="J16" s="39">
        <v>1.167766989892005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65</v>
      </c>
      <c r="B18" s="36">
        <f>SUM(B19:B27)</f>
        <v>1755775.3900000001</v>
      </c>
      <c r="C18" s="36">
        <f aca="true" t="shared" si="2" ref="C18:J18">SUM(C19:C27)</f>
        <v>1672362.1700000002</v>
      </c>
      <c r="D18" s="36">
        <f t="shared" si="2"/>
        <v>2047103.7000000002</v>
      </c>
      <c r="E18" s="36">
        <f t="shared" si="2"/>
        <v>1258764.6</v>
      </c>
      <c r="F18" s="36">
        <f t="shared" si="2"/>
        <v>1266797.8900000001</v>
      </c>
      <c r="G18" s="36">
        <f t="shared" si="2"/>
        <v>1383752.4</v>
      </c>
      <c r="H18" s="36">
        <f t="shared" si="2"/>
        <v>1252969.5499999998</v>
      </c>
      <c r="I18" s="36">
        <f t="shared" si="2"/>
        <v>1762409.68</v>
      </c>
      <c r="J18" s="36">
        <f t="shared" si="2"/>
        <v>610346.3400000001</v>
      </c>
      <c r="K18" s="36">
        <f>SUM(B18:J18)</f>
        <v>13010281.720000003</v>
      </c>
      <c r="L18"/>
      <c r="M18"/>
      <c r="N18"/>
    </row>
    <row r="19" spans="1:14" ht="16.5" customHeight="1">
      <c r="A19" s="35" t="s">
        <v>26</v>
      </c>
      <c r="B19" s="61">
        <f>ROUND((B13+B14)*B7,2)</f>
        <v>1380743.78</v>
      </c>
      <c r="C19" s="61">
        <f aca="true" t="shared" si="3" ref="C19:J19">ROUND((C13+C14)*C7,2)</f>
        <v>1251829.11</v>
      </c>
      <c r="D19" s="61">
        <f t="shared" si="3"/>
        <v>1725299.08</v>
      </c>
      <c r="E19" s="61">
        <f t="shared" si="3"/>
        <v>802811.38</v>
      </c>
      <c r="F19" s="61">
        <f t="shared" si="3"/>
        <v>1044701.08</v>
      </c>
      <c r="G19" s="61">
        <f t="shared" si="3"/>
        <v>1071784.06</v>
      </c>
      <c r="H19" s="61">
        <f t="shared" si="3"/>
        <v>1001675.3</v>
      </c>
      <c r="I19" s="61">
        <f t="shared" si="3"/>
        <v>1410066.41</v>
      </c>
      <c r="J19" s="61">
        <f t="shared" si="3"/>
        <v>510103.32</v>
      </c>
      <c r="K19" s="30">
        <f>SUM(B19:J19)</f>
        <v>10199013.52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319152.07</v>
      </c>
      <c r="C20" s="30">
        <f t="shared" si="4"/>
        <v>361474.37</v>
      </c>
      <c r="D20" s="30">
        <f t="shared" si="4"/>
        <v>255865.23</v>
      </c>
      <c r="E20" s="30">
        <f t="shared" si="4"/>
        <v>413807.18</v>
      </c>
      <c r="F20" s="30">
        <f t="shared" si="4"/>
        <v>177928.13</v>
      </c>
      <c r="G20" s="30">
        <f t="shared" si="4"/>
        <v>272704.93</v>
      </c>
      <c r="H20" s="30">
        <f t="shared" si="4"/>
        <v>204100.54</v>
      </c>
      <c r="I20" s="30">
        <f t="shared" si="4"/>
        <v>270879.41</v>
      </c>
      <c r="J20" s="30">
        <f t="shared" si="4"/>
        <v>85578.5</v>
      </c>
      <c r="K20" s="30">
        <f aca="true" t="shared" si="5" ref="K18:K26">SUM(B20:J20)</f>
        <v>2361490.36</v>
      </c>
      <c r="L20"/>
      <c r="M20"/>
      <c r="N20"/>
    </row>
    <row r="21" spans="1:14" ht="16.5" customHeight="1">
      <c r="A21" s="18" t="s">
        <v>24</v>
      </c>
      <c r="B21" s="30">
        <v>51482.36</v>
      </c>
      <c r="C21" s="30">
        <v>53059.3</v>
      </c>
      <c r="D21" s="30">
        <v>57643.87</v>
      </c>
      <c r="E21" s="30">
        <v>36812.73</v>
      </c>
      <c r="F21" s="30">
        <v>40562.31</v>
      </c>
      <c r="G21" s="30">
        <v>35477.97</v>
      </c>
      <c r="H21" s="30">
        <v>41719.16</v>
      </c>
      <c r="I21" s="30">
        <v>75222.82</v>
      </c>
      <c r="J21" s="30">
        <v>18811.89</v>
      </c>
      <c r="K21" s="30">
        <f t="shared" si="5"/>
        <v>410792.4100000001</v>
      </c>
      <c r="L21"/>
      <c r="M21"/>
      <c r="N21"/>
    </row>
    <row r="22" spans="1:14" ht="16.5" customHeight="1">
      <c r="A22" s="18" t="s">
        <v>23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71</v>
      </c>
      <c r="B24" s="30">
        <v>1372.95</v>
      </c>
      <c r="C24" s="30">
        <v>1308.34</v>
      </c>
      <c r="D24" s="30">
        <v>1599.08</v>
      </c>
      <c r="E24" s="30">
        <v>982.6</v>
      </c>
      <c r="F24" s="30">
        <v>990.67</v>
      </c>
      <c r="G24" s="30">
        <v>1082.2</v>
      </c>
      <c r="H24" s="30">
        <v>979.91</v>
      </c>
      <c r="I24" s="30">
        <v>1378.33</v>
      </c>
      <c r="J24" s="30">
        <v>476.49</v>
      </c>
      <c r="K24" s="30">
        <f t="shared" si="5"/>
        <v>10170.57</v>
      </c>
      <c r="L24"/>
      <c r="M24"/>
      <c r="N24"/>
    </row>
    <row r="25" spans="1:14" ht="16.5" customHeight="1">
      <c r="A25" s="62" t="s">
        <v>72</v>
      </c>
      <c r="B25" s="30">
        <v>885.74</v>
      </c>
      <c r="C25" s="30">
        <v>817.04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6507.43</v>
      </c>
      <c r="L25"/>
      <c r="M25"/>
      <c r="N25"/>
    </row>
    <row r="26" spans="1:14" ht="16.5" customHeight="1">
      <c r="A26" s="62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3813217.77</v>
      </c>
      <c r="C29" s="30">
        <f t="shared" si="6"/>
        <v>3632639.64</v>
      </c>
      <c r="D29" s="30">
        <f t="shared" si="6"/>
        <v>4607688.62</v>
      </c>
      <c r="E29" s="30">
        <f t="shared" si="6"/>
        <v>2715843.54</v>
      </c>
      <c r="F29" s="30">
        <f t="shared" si="6"/>
        <v>2857909.98</v>
      </c>
      <c r="G29" s="30">
        <f t="shared" si="6"/>
        <v>3109945.9600000004</v>
      </c>
      <c r="H29" s="30">
        <f t="shared" si="6"/>
        <v>2877062.98</v>
      </c>
      <c r="I29" s="30">
        <f t="shared" si="6"/>
        <v>3871947.1999999997</v>
      </c>
      <c r="J29" s="30">
        <f t="shared" si="6"/>
        <v>1293097.0999999999</v>
      </c>
      <c r="K29" s="30">
        <f aca="true" t="shared" si="7" ref="K29:K37">SUM(B29:J29)</f>
        <v>28779352.790000003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-151460.1</v>
      </c>
      <c r="C30" s="30">
        <f t="shared" si="8"/>
        <v>-87145.95</v>
      </c>
      <c r="D30" s="30">
        <f t="shared" si="8"/>
        <v>-104587.47</v>
      </c>
      <c r="E30" s="30">
        <f t="shared" si="8"/>
        <v>-127005.28</v>
      </c>
      <c r="F30" s="30">
        <f t="shared" si="8"/>
        <v>-57156</v>
      </c>
      <c r="G30" s="30">
        <f t="shared" si="8"/>
        <v>-122845.01999999999</v>
      </c>
      <c r="H30" s="30">
        <f t="shared" si="8"/>
        <v>-44374.57</v>
      </c>
      <c r="I30" s="30">
        <f t="shared" si="8"/>
        <v>-105058.01</v>
      </c>
      <c r="J30" s="30">
        <f t="shared" si="8"/>
        <v>-23625.67</v>
      </c>
      <c r="K30" s="30">
        <f t="shared" si="7"/>
        <v>-823258.0700000001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-81087.6</v>
      </c>
      <c r="C31" s="30">
        <f aca="true" t="shared" si="9" ref="C31:J31">-ROUND((C9)*$E$3,2)</f>
        <v>-79543.2</v>
      </c>
      <c r="D31" s="30">
        <f t="shared" si="9"/>
        <v>-82953.2</v>
      </c>
      <c r="E31" s="30">
        <f t="shared" si="9"/>
        <v>-50028</v>
      </c>
      <c r="F31" s="30">
        <f t="shared" si="9"/>
        <v>-57156</v>
      </c>
      <c r="G31" s="30">
        <f t="shared" si="9"/>
        <v>-30069.6</v>
      </c>
      <c r="H31" s="30">
        <f t="shared" si="9"/>
        <v>-29180.8</v>
      </c>
      <c r="I31" s="30">
        <f t="shared" si="9"/>
        <v>-81347.2</v>
      </c>
      <c r="J31" s="30">
        <f t="shared" si="9"/>
        <v>-16310.8</v>
      </c>
      <c r="K31" s="30">
        <f t="shared" si="7"/>
        <v>-507676.39999999997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-70372.5</v>
      </c>
      <c r="C34" s="30">
        <v>-7602.75</v>
      </c>
      <c r="D34" s="30">
        <v>-21634.27</v>
      </c>
      <c r="E34" s="30">
        <v>-76977.28</v>
      </c>
      <c r="F34" s="26">
        <v>0</v>
      </c>
      <c r="G34" s="30">
        <v>-92775.42</v>
      </c>
      <c r="H34" s="30">
        <v>-15193.77</v>
      </c>
      <c r="I34" s="30">
        <v>-23710.81</v>
      </c>
      <c r="J34" s="30">
        <v>-7314.87</v>
      </c>
      <c r="K34" s="30">
        <f t="shared" si="7"/>
        <v>-315581.67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-7634.44</v>
      </c>
      <c r="C35" s="27">
        <f t="shared" si="10"/>
        <v>-7275.18</v>
      </c>
      <c r="D35" s="27">
        <f t="shared" si="10"/>
        <v>-32020.410000000025</v>
      </c>
      <c r="E35" s="27">
        <f t="shared" si="10"/>
        <v>-5463.87</v>
      </c>
      <c r="F35" s="27">
        <f t="shared" si="10"/>
        <v>-5508.78</v>
      </c>
      <c r="G35" s="27">
        <f t="shared" si="10"/>
        <v>-6017.74</v>
      </c>
      <c r="H35" s="27">
        <f t="shared" si="10"/>
        <v>-5448.9</v>
      </c>
      <c r="I35" s="27">
        <f t="shared" si="10"/>
        <v>-7664.38</v>
      </c>
      <c r="J35" s="27">
        <f t="shared" si="10"/>
        <v>-9345.19</v>
      </c>
      <c r="K35" s="30">
        <f t="shared" si="7"/>
        <v>-86378.89000000003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1350000</v>
      </c>
      <c r="E43" s="17">
        <v>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2241000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-1350000</v>
      </c>
      <c r="E44" s="17">
        <v>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-2241000</v>
      </c>
      <c r="L44" s="24"/>
      <c r="M44"/>
      <c r="N44"/>
    </row>
    <row r="45" spans="1:14" s="23" customFormat="1" ht="16.5" customHeight="1">
      <c r="A45" s="25" t="s">
        <v>69</v>
      </c>
      <c r="B45" s="17">
        <v>-7634.44</v>
      </c>
      <c r="C45" s="17">
        <v>-7275.18</v>
      </c>
      <c r="D45" s="17">
        <v>-8891.88</v>
      </c>
      <c r="E45" s="17">
        <v>-5463.87</v>
      </c>
      <c r="F45" s="17">
        <v>-5508.78</v>
      </c>
      <c r="G45" s="17">
        <v>-6017.74</v>
      </c>
      <c r="H45" s="17">
        <v>-5448.9</v>
      </c>
      <c r="I45" s="17">
        <v>-7664.38</v>
      </c>
      <c r="J45" s="17">
        <v>-2649.6</v>
      </c>
      <c r="K45" s="17">
        <f>SUM(B45:J45)</f>
        <v>-56554.77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30">
        <v>3972312.31</v>
      </c>
      <c r="C47" s="30">
        <v>3727060.77</v>
      </c>
      <c r="D47" s="30">
        <v>4744296.5</v>
      </c>
      <c r="E47" s="30">
        <v>2848312.69</v>
      </c>
      <c r="F47" s="30">
        <v>2920574.76</v>
      </c>
      <c r="G47" s="30">
        <v>3238808.72</v>
      </c>
      <c r="H47" s="30">
        <v>2926886.45</v>
      </c>
      <c r="I47" s="30">
        <v>3984669.59</v>
      </c>
      <c r="J47" s="30">
        <v>1326067.96</v>
      </c>
      <c r="K47" s="30">
        <f>SUM(B47:J47)</f>
        <v>29688989.75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5568993.16</v>
      </c>
      <c r="C49" s="27">
        <f>IF(C18+C29+C50&lt;0,0,C18+C29+C50)</f>
        <v>5305001.8100000005</v>
      </c>
      <c r="D49" s="27">
        <f>IF(D18+D29+D50&lt;0,0,D18+D29+D50)</f>
        <v>6654792.32</v>
      </c>
      <c r="E49" s="27">
        <f>IF(E18+E29+E50&lt;0,0,E18+E29+E50)</f>
        <v>3974608.14</v>
      </c>
      <c r="F49" s="27">
        <f>IF(F18+F29+F50&lt;0,0,F18+F29+F50)</f>
        <v>4124707.87</v>
      </c>
      <c r="G49" s="27">
        <f>IF(G18+G29+G50&lt;0,0,G18+G29+G50)</f>
        <v>4493698.36</v>
      </c>
      <c r="H49" s="27">
        <f>IF(H18+H29+H50&lt;0,0,H18+H29+H50)</f>
        <v>4130032.53</v>
      </c>
      <c r="I49" s="27">
        <f>IF(I18+I29+I50&lt;0,0,I18+I29+I50)</f>
        <v>5634356.88</v>
      </c>
      <c r="J49" s="27">
        <f>IF(J18+J29+J50&lt;0,0,J18+J29+J50)</f>
        <v>1903443.44</v>
      </c>
      <c r="K49" s="20">
        <f>SUM(B49:J49)</f>
        <v>41789634.51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5568993.16</v>
      </c>
      <c r="C55" s="10">
        <f t="shared" si="11"/>
        <v>5305001.8</v>
      </c>
      <c r="D55" s="10">
        <f t="shared" si="11"/>
        <v>6654792.33</v>
      </c>
      <c r="E55" s="10">
        <f t="shared" si="11"/>
        <v>3974608.15</v>
      </c>
      <c r="F55" s="10">
        <f t="shared" si="11"/>
        <v>4124707.87</v>
      </c>
      <c r="G55" s="10">
        <f t="shared" si="11"/>
        <v>4493698.35</v>
      </c>
      <c r="H55" s="10">
        <f t="shared" si="11"/>
        <v>4130032.53</v>
      </c>
      <c r="I55" s="10">
        <f>SUM(I56:I68)</f>
        <v>5634356.88</v>
      </c>
      <c r="J55" s="10">
        <f t="shared" si="11"/>
        <v>1903443.44</v>
      </c>
      <c r="K55" s="5">
        <f>SUM(K56:K68)</f>
        <v>41789634.51</v>
      </c>
      <c r="L55" s="9"/>
    </row>
    <row r="56" spans="1:11" ht="16.5" customHeight="1">
      <c r="A56" s="7" t="s">
        <v>56</v>
      </c>
      <c r="B56" s="8">
        <v>4877468.36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4877468.36</v>
      </c>
    </row>
    <row r="57" spans="1:11" ht="16.5" customHeight="1">
      <c r="A57" s="7" t="s">
        <v>57</v>
      </c>
      <c r="B57" s="8">
        <v>691524.8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691524.8</v>
      </c>
    </row>
    <row r="58" spans="1:11" ht="16.5" customHeight="1">
      <c r="A58" s="7" t="s">
        <v>4</v>
      </c>
      <c r="B58" s="6">
        <v>0</v>
      </c>
      <c r="C58" s="8">
        <v>5305001.8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5305001.8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6654792.33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6654792.33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3974608.15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3974608.15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4124707.87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4124707.87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4493698.35</v>
      </c>
      <c r="H62" s="6">
        <v>0</v>
      </c>
      <c r="I62" s="6">
        <v>0</v>
      </c>
      <c r="J62" s="6">
        <v>0</v>
      </c>
      <c r="K62" s="5">
        <f t="shared" si="12"/>
        <v>4493698.35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4130032.53</v>
      </c>
      <c r="I63" s="6">
        <v>0</v>
      </c>
      <c r="J63" s="6">
        <v>0</v>
      </c>
      <c r="K63" s="5">
        <f t="shared" si="12"/>
        <v>4130032.53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2106858.74</v>
      </c>
      <c r="J65" s="6">
        <v>0</v>
      </c>
      <c r="K65" s="5">
        <f t="shared" si="12"/>
        <v>2106858.74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3527498.1399999997</v>
      </c>
      <c r="J66" s="6">
        <v>0</v>
      </c>
      <c r="K66" s="5">
        <f t="shared" si="12"/>
        <v>3527498.1399999997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1903443.44</v>
      </c>
      <c r="K67" s="5">
        <f t="shared" si="12"/>
        <v>1903443.44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2022-07-04T21:38:18Z</dcterms:modified>
  <cp:category/>
  <cp:version/>
  <cp:contentType/>
  <cp:contentStatus/>
</cp:coreProperties>
</file>