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<sst xmlns="http://schemas.openxmlformats.org/spreadsheetml/2006/main" count="76" uniqueCount="75">
  <si>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</si>
  <si>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</si>
  <si>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</si>
  <si>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</si>
  <si>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</si>
  <si>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</si>
  <si>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</si>
  <si>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</si>
  <si>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</si>
  <si>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</si>
  <si>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</si>
  <si>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</si>
  <si>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</si>
  <si>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</si>
  <si>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</si>
  <si>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</si>
  <si>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</si>
  <si>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</si>
  <si>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</si>
  <si>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</si>
  <si>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</si>
  <si>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</si>
  <si>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</si>
  <si>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</si>
  <si>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</si>
  <si>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</si>
  <si>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</si>
  <si>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</si>
  <si>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</si>
  <si>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</si>
  <si>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</si>
  <si>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</si>
  <si>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</si>
  <si>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</si>
  <si>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</si>
  <si>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</si>
  <si>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</si>
  <si>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</si>
  <si>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</si>
  <si>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</si>
  <si>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</si>
  <si>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</si>
  <si>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</si>
  <si>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</si>
  <si>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</si>
  <si>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</si>
  <si>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</si>
  <si>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</si>
  <si>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</si>
  <si>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</si>
  <si>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</si>
  <si>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</si>
  <si>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</si>
  <si>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</si>
  <si>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</si>
  <si>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</si>
  <si>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</si>
  <si>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</si>
  <si>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</si>
  <si>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</si>
  <si>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</si>
  <si>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</si>
  <si>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</si>
  <si>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</si>
  <si>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</si>
  <si>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</si>
  <si>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</si>
  <si>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17/06/22 - VENCIMENTO 24/06/22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</si>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</sst>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262539</v>
      </c>
      <c r="C7" s="47">
        <f t="shared" si="0"/>
        <v>217973</v>
      </c>
      <c r="D7" s="47">
        <f t="shared" si="0"/>
        <v>286988</v>
      </c>
      <c r="E7" s="47">
        <f t="shared" si="0"/>
        <v>144882</v>
      </c>
      <c r="F7" s="47">
        <f t="shared" si="0"/>
        <v>185059</v>
      </c>
      <c r="G7" s="47">
        <f t="shared" si="0"/>
        <v>189714</v>
      </c>
      <c r="H7" s="47">
        <f t="shared" si="0"/>
        <v>229690</v>
      </c>
      <c r="I7" s="47">
        <f t="shared" si="0"/>
        <v>305321</v>
      </c>
      <c r="J7" s="47">
        <f t="shared" si="0"/>
        <v>93415</v>
      </c>
      <c r="K7" s="47">
        <f t="shared" si="0"/>
        <v>1915581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16175</v>
      </c>
      <c r="C8" s="45">
        <f t="shared" si="1"/>
        <v>16318</v>
      </c>
      <c r="D8" s="45">
        <f t="shared" si="1"/>
        <v>17644</v>
      </c>
      <c r="E8" s="45">
        <f t="shared" si="1"/>
        <v>10849</v>
      </c>
      <c r="F8" s="45">
        <f t="shared" si="1"/>
        <v>12070</v>
      </c>
      <c r="G8" s="45">
        <f t="shared" si="1"/>
        <v>6417</v>
      </c>
      <c r="H8" s="45">
        <f t="shared" si="1"/>
        <v>6293</v>
      </c>
      <c r="I8" s="45">
        <f t="shared" si="1"/>
        <v>17292</v>
      </c>
      <c r="J8" s="45">
        <f t="shared" si="1"/>
        <v>3053</v>
      </c>
      <c r="K8" s="38">
        <f>SUM(B8:J8)</f>
        <v>106111</v>
      </c>
      <c r="L8"/>
      <c r="M8"/>
      <c r="N8"/>
    </row>
    <row r="9" spans="1:14" ht="16.5" customHeight="1">
      <c r="A9" s="22" t="s">
        <v>32</v>
      </c>
      <c r="B9" s="45">
        <v>16150</v>
      </c>
      <c r="C9" s="45">
        <v>16310</v>
      </c>
      <c r="D9" s="45">
        <v>17643</v>
      </c>
      <c r="E9" s="45">
        <v>10717</v>
      </c>
      <c r="F9" s="45">
        <v>12056</v>
      </c>
      <c r="G9" s="45">
        <v>6417</v>
      </c>
      <c r="H9" s="45">
        <v>6293</v>
      </c>
      <c r="I9" s="45">
        <v>17236</v>
      </c>
      <c r="J9" s="45">
        <v>3053</v>
      </c>
      <c r="K9" s="38">
        <f>SUM(B9:J9)</f>
        <v>105875</v>
      </c>
      <c r="L9"/>
      <c r="M9"/>
      <c r="N9"/>
    </row>
    <row r="10" spans="1:14" ht="16.5" customHeight="1">
      <c r="A10" s="22" t="s">
        <v>31</v>
      </c>
      <c r="B10" s="45">
        <v>25</v>
      </c>
      <c r="C10" s="45">
        <v>8</v>
      </c>
      <c r="D10" s="45">
        <v>1</v>
      </c>
      <c r="E10" s="45">
        <v>132</v>
      </c>
      <c r="F10" s="45">
        <v>14</v>
      </c>
      <c r="G10" s="45">
        <v>0</v>
      </c>
      <c r="H10" s="45">
        <v>0</v>
      </c>
      <c r="I10" s="45">
        <v>56</v>
      </c>
      <c r="J10" s="45">
        <v>0</v>
      </c>
      <c r="K10" s="38">
        <f>SUM(B10:J10)</f>
        <v>236</v>
      </c>
      <c r="L10"/>
      <c r="M10"/>
      <c r="N10"/>
    </row>
    <row r="11" spans="1:14" ht="16.5" customHeight="1">
      <c r="A11" s="44" t="s">
        <v>30</v>
      </c>
      <c r="B11" s="43">
        <v>246364</v>
      </c>
      <c r="C11" s="43">
        <v>201655</v>
      </c>
      <c r="D11" s="43">
        <v>269344</v>
      </c>
      <c r="E11" s="43">
        <v>134033</v>
      </c>
      <c r="F11" s="43">
        <v>172989</v>
      </c>
      <c r="G11" s="43">
        <v>183297</v>
      </c>
      <c r="H11" s="43">
        <v>223397</v>
      </c>
      <c r="I11" s="43">
        <v>288029</v>
      </c>
      <c r="J11" s="43">
        <v>90362</v>
      </c>
      <c r="K11" s="38">
        <f>SUM(B11:J11)</f>
        <v>1809470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1.419794456399111</v>
      </c>
      <c r="C16" s="39">
        <v>1.476122003946915</v>
      </c>
      <c r="D16" s="39">
        <v>1.260220944235533</v>
      </c>
      <c r="E16" s="39">
        <v>1.748785688827066</v>
      </c>
      <c r="F16" s="39">
        <v>1.30840419682452</v>
      </c>
      <c r="G16" s="39">
        <v>1.382930866250285</v>
      </c>
      <c r="H16" s="39">
        <v>1.307509933698135</v>
      </c>
      <c r="I16" s="39">
        <v>1.333897330309943</v>
      </c>
      <c r="J16" s="39">
        <v>1.35943089798296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1645054.2899999998</v>
      </c>
      <c r="C18" s="36">
        <f aca="true" t="shared" si="2" ref="C18:J18">SUM(C19:C27)</f>
        <v>1564932.2699999998</v>
      </c>
      <c r="D18" s="36">
        <f t="shared" si="2"/>
        <v>1943046.06</v>
      </c>
      <c r="E18" s="36">
        <f t="shared" si="2"/>
        <v>1184940.5</v>
      </c>
      <c r="F18" s="36">
        <f t="shared" si="2"/>
        <v>1200245.2800000003</v>
      </c>
      <c r="G18" s="36">
        <f t="shared" si="2"/>
        <v>1304510.24</v>
      </c>
      <c r="H18" s="36">
        <f t="shared" si="2"/>
        <v>1200881.42</v>
      </c>
      <c r="I18" s="36">
        <f t="shared" si="2"/>
        <v>1660426.82</v>
      </c>
      <c r="J18" s="36">
        <f t="shared" si="2"/>
        <v>572646.2900000002</v>
      </c>
      <c r="K18" s="36">
        <f>SUM(B18:J18)</f>
        <v>12276683.17</v>
      </c>
      <c r="L18"/>
      <c r="M18"/>
      <c r="N18"/>
    </row>
    <row r="19" spans="1:14" ht="16.5" customHeight="1">
      <c r="A19" s="35" t="s">
        <v>27</v>
      </c>
      <c r="B19" s="61">
        <f>ROUND((B13+B14)*B7,2)</f>
        <v>1118993.73</v>
      </c>
      <c r="C19" s="61">
        <f aca="true" t="shared" si="3" ref="C19:J19">ROUND((C13+C14)*C7,2)</f>
        <v>1020658.57</v>
      </c>
      <c r="D19" s="61">
        <f t="shared" si="3"/>
        <v>1489668.61</v>
      </c>
      <c r="E19" s="61">
        <f t="shared" si="3"/>
        <v>653866.95</v>
      </c>
      <c r="F19" s="61">
        <f t="shared" si="3"/>
        <v>883841.78</v>
      </c>
      <c r="G19" s="61">
        <f t="shared" si="3"/>
        <v>915237.25</v>
      </c>
      <c r="H19" s="61">
        <f t="shared" si="3"/>
        <v>882285.23</v>
      </c>
      <c r="I19" s="61">
        <f t="shared" si="3"/>
        <v>1184706.54</v>
      </c>
      <c r="J19" s="61">
        <f t="shared" si="3"/>
        <v>410138.56</v>
      </c>
      <c r="K19" s="30">
        <f>SUM(B19:J19)</f>
        <v>8559397.22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469747.36</v>
      </c>
      <c r="C20" s="30">
        <f t="shared" si="4"/>
        <v>485958</v>
      </c>
      <c r="D20" s="30">
        <f t="shared" si="4"/>
        <v>387642.97</v>
      </c>
      <c r="E20" s="30">
        <f t="shared" si="4"/>
        <v>489606.21</v>
      </c>
      <c r="F20" s="30">
        <f t="shared" si="4"/>
        <v>272580.51</v>
      </c>
      <c r="G20" s="30">
        <f t="shared" si="4"/>
        <v>350472.59</v>
      </c>
      <c r="H20" s="30">
        <f t="shared" si="4"/>
        <v>271311.47</v>
      </c>
      <c r="I20" s="30">
        <f t="shared" si="4"/>
        <v>395570.35</v>
      </c>
      <c r="J20" s="30">
        <f t="shared" si="4"/>
        <v>147416.47</v>
      </c>
      <c r="K20" s="30">
        <f aca="true" t="shared" si="5" ref="K18:K26">SUM(B20:J20)</f>
        <v>3270305.9299999997</v>
      </c>
      <c r="L20"/>
      <c r="M20"/>
      <c r="N20"/>
    </row>
    <row r="21" spans="1:14" ht="16.5" customHeight="1">
      <c r="A21" s="18" t="s">
        <v>25</v>
      </c>
      <c r="B21" s="30">
        <v>51926.79</v>
      </c>
      <c r="C21" s="30">
        <v>52317.43</v>
      </c>
      <c r="D21" s="30">
        <v>57428.19</v>
      </c>
      <c r="E21" s="30">
        <v>36134.03</v>
      </c>
      <c r="F21" s="30">
        <v>40213.92</v>
      </c>
      <c r="G21" s="30">
        <v>35014.96</v>
      </c>
      <c r="H21" s="30">
        <v>41794.02</v>
      </c>
      <c r="I21" s="30">
        <v>73911.58</v>
      </c>
      <c r="J21" s="30">
        <v>18892.76</v>
      </c>
      <c r="K21" s="30">
        <f t="shared" si="5"/>
        <v>407633.68000000005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1362.18</v>
      </c>
      <c r="C24" s="30">
        <v>1297.57</v>
      </c>
      <c r="D24" s="30">
        <v>1609.85</v>
      </c>
      <c r="E24" s="30">
        <v>982.6</v>
      </c>
      <c r="F24" s="30">
        <v>993.37</v>
      </c>
      <c r="G24" s="30">
        <v>1082.2</v>
      </c>
      <c r="H24" s="30">
        <v>996.06</v>
      </c>
      <c r="I24" s="30">
        <v>1375.64</v>
      </c>
      <c r="J24" s="30">
        <v>473.8</v>
      </c>
      <c r="K24" s="30">
        <f t="shared" si="5"/>
        <v>10173.269999999999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-133553.50999999998</v>
      </c>
      <c r="C29" s="30">
        <f t="shared" si="6"/>
        <v>-86231.65000000001</v>
      </c>
      <c r="D29" s="30">
        <f t="shared" si="6"/>
        <v>356402.76000000007</v>
      </c>
      <c r="E29" s="30">
        <f t="shared" si="6"/>
        <v>195352.12</v>
      </c>
      <c r="F29" s="30">
        <f t="shared" si="6"/>
        <v>-63391.270000000004</v>
      </c>
      <c r="G29" s="30">
        <f t="shared" si="6"/>
        <v>-110423.67</v>
      </c>
      <c r="H29" s="30">
        <f t="shared" si="6"/>
        <v>268504.76999999996</v>
      </c>
      <c r="I29" s="30">
        <f t="shared" si="6"/>
        <v>-107234.46999999999</v>
      </c>
      <c r="J29" s="30">
        <f t="shared" si="6"/>
        <v>-29379.46</v>
      </c>
      <c r="K29" s="30">
        <f aca="true" t="shared" si="7" ref="K29:K37">SUM(B29:J29)</f>
        <v>290045.62000000005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-124664.93</v>
      </c>
      <c r="C30" s="30">
        <f t="shared" si="8"/>
        <v>-79016.35</v>
      </c>
      <c r="D30" s="30">
        <f t="shared" si="8"/>
        <v>-94978.29999999999</v>
      </c>
      <c r="E30" s="30">
        <f t="shared" si="8"/>
        <v>-103837.77</v>
      </c>
      <c r="F30" s="30">
        <f t="shared" si="8"/>
        <v>-53046.4</v>
      </c>
      <c r="G30" s="30">
        <f t="shared" si="8"/>
        <v>-96251.14</v>
      </c>
      <c r="H30" s="30">
        <f t="shared" si="8"/>
        <v>-40956.520000000004</v>
      </c>
      <c r="I30" s="30">
        <f t="shared" si="8"/>
        <v>-96542.84999999999</v>
      </c>
      <c r="J30" s="30">
        <f t="shared" si="8"/>
        <v>-19820.6</v>
      </c>
      <c r="K30" s="30">
        <f t="shared" si="7"/>
        <v>-709114.86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-71060</v>
      </c>
      <c r="C31" s="30">
        <f aca="true" t="shared" si="9" ref="C31:J31">-ROUND((C9)*$E$3,2)</f>
        <v>-71764</v>
      </c>
      <c r="D31" s="30">
        <f t="shared" si="9"/>
        <v>-77629.2</v>
      </c>
      <c r="E31" s="30">
        <f t="shared" si="9"/>
        <v>-47154.8</v>
      </c>
      <c r="F31" s="30">
        <f t="shared" si="9"/>
        <v>-53046.4</v>
      </c>
      <c r="G31" s="30">
        <f t="shared" si="9"/>
        <v>-28234.8</v>
      </c>
      <c r="H31" s="30">
        <f t="shared" si="9"/>
        <v>-27689.2</v>
      </c>
      <c r="I31" s="30">
        <f t="shared" si="9"/>
        <v>-75838.4</v>
      </c>
      <c r="J31" s="30">
        <f t="shared" si="9"/>
        <v>-13433.2</v>
      </c>
      <c r="K31" s="30">
        <f t="shared" si="7"/>
        <v>-465850.00000000006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-53604.93</v>
      </c>
      <c r="C34" s="30">
        <v>-7252.35</v>
      </c>
      <c r="D34" s="30">
        <v>-17349.1</v>
      </c>
      <c r="E34" s="30">
        <v>-56682.97</v>
      </c>
      <c r="F34" s="26">
        <v>0</v>
      </c>
      <c r="G34" s="30">
        <v>-68016.34</v>
      </c>
      <c r="H34" s="30">
        <v>-13267.32</v>
      </c>
      <c r="I34" s="30">
        <v>-20704.45</v>
      </c>
      <c r="J34" s="30">
        <v>-6387.4</v>
      </c>
      <c r="K34" s="30">
        <f t="shared" si="7"/>
        <v>-243264.86000000002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-8888.58</v>
      </c>
      <c r="C35" s="27">
        <f t="shared" si="10"/>
        <v>-7215.3</v>
      </c>
      <c r="D35" s="27">
        <f t="shared" si="10"/>
        <v>451381.06000000006</v>
      </c>
      <c r="E35" s="27">
        <f t="shared" si="10"/>
        <v>299189.89</v>
      </c>
      <c r="F35" s="27">
        <f t="shared" si="10"/>
        <v>-10344.869999999999</v>
      </c>
      <c r="G35" s="27">
        <f t="shared" si="10"/>
        <v>-14172.529999999999</v>
      </c>
      <c r="H35" s="27">
        <f t="shared" si="10"/>
        <v>309461.29</v>
      </c>
      <c r="I35" s="27">
        <f t="shared" si="10"/>
        <v>-10691.619999999999</v>
      </c>
      <c r="J35" s="27">
        <f t="shared" si="10"/>
        <v>-9558.86</v>
      </c>
      <c r="K35" s="30">
        <f t="shared" si="7"/>
        <v>999160.48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-1314.01</v>
      </c>
      <c r="C37" s="27">
        <v>0</v>
      </c>
      <c r="D37" s="27">
        <v>-2538.65</v>
      </c>
      <c r="E37" s="27">
        <v>-10346.24</v>
      </c>
      <c r="F37" s="27">
        <v>-4821.13</v>
      </c>
      <c r="G37" s="27">
        <v>-8154.79</v>
      </c>
      <c r="H37" s="27">
        <v>0</v>
      </c>
      <c r="I37" s="27">
        <v>-3042.21</v>
      </c>
      <c r="J37" s="27">
        <v>-228.64</v>
      </c>
      <c r="K37" s="30">
        <f t="shared" si="7"/>
        <v>-30445.67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70</v>
      </c>
      <c r="B45" s="17">
        <v>-7574.57</v>
      </c>
      <c r="C45" s="17">
        <v>-7215.3</v>
      </c>
      <c r="D45" s="17">
        <v>-8951.76</v>
      </c>
      <c r="E45" s="17">
        <v>-5463.87</v>
      </c>
      <c r="F45" s="17">
        <v>-5523.74</v>
      </c>
      <c r="G45" s="17">
        <v>-6017.74</v>
      </c>
      <c r="H45" s="17">
        <v>-5538.71</v>
      </c>
      <c r="I45" s="17">
        <v>-7649.41</v>
      </c>
      <c r="J45" s="17">
        <v>-2634.63</v>
      </c>
      <c r="K45" s="17">
        <f>SUM(B45:J45)</f>
        <v>-56569.72999999999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1511500.7799999998</v>
      </c>
      <c r="C49" s="27">
        <f>IF(C18+C29+C50&lt;0,0,C18+C29+C50)</f>
        <v>1478700.6199999999</v>
      </c>
      <c r="D49" s="27">
        <f>IF(D18+D29+D50&lt;0,0,D18+D29+D50)</f>
        <v>2299448.8200000003</v>
      </c>
      <c r="E49" s="27">
        <f>IF(E18+E29+E50&lt;0,0,E18+E29+E50)</f>
        <v>1380292.62</v>
      </c>
      <c r="F49" s="27">
        <f>IF(F18+F29+F50&lt;0,0,F18+F29+F50)</f>
        <v>1136854.0100000002</v>
      </c>
      <c r="G49" s="27">
        <f>IF(G18+G29+G50&lt;0,0,G18+G29+G50)</f>
        <v>1194086.57</v>
      </c>
      <c r="H49" s="27">
        <f>IF(H18+H29+H50&lt;0,0,H18+H29+H50)</f>
        <v>1469386.19</v>
      </c>
      <c r="I49" s="27">
        <f>IF(I18+I29+I50&lt;0,0,I18+I29+I50)</f>
        <v>1553192.35</v>
      </c>
      <c r="J49" s="27">
        <f>IF(J18+J29+J50&lt;0,0,J18+J29+J50)</f>
        <v>543266.8300000002</v>
      </c>
      <c r="K49" s="20">
        <f>SUM(B49:J49)</f>
        <v>12566728.79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1511500.77</v>
      </c>
      <c r="C55" s="10">
        <f t="shared" si="11"/>
        <v>1478700.63</v>
      </c>
      <c r="D55" s="10">
        <f t="shared" si="11"/>
        <v>2299448.83</v>
      </c>
      <c r="E55" s="10">
        <f t="shared" si="11"/>
        <v>1380292.63</v>
      </c>
      <c r="F55" s="10">
        <f t="shared" si="11"/>
        <v>1136854.02</v>
      </c>
      <c r="G55" s="10">
        <f t="shared" si="11"/>
        <v>1194086.57</v>
      </c>
      <c r="H55" s="10">
        <f t="shared" si="11"/>
        <v>1469386.19</v>
      </c>
      <c r="I55" s="10">
        <f>SUM(I56:I68)</f>
        <v>1553192.36</v>
      </c>
      <c r="J55" s="10">
        <f t="shared" si="11"/>
        <v>543266.83</v>
      </c>
      <c r="K55" s="5">
        <f>SUM(K56:K68)</f>
        <v>12566728.830000002</v>
      </c>
      <c r="L55" s="9"/>
    </row>
    <row r="56" spans="1:11" ht="16.5" customHeight="1">
      <c r="A56" s="7" t="s">
        <v>57</v>
      </c>
      <c r="B56" s="8">
        <v>1321505.12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1321505.12</v>
      </c>
    </row>
    <row r="57" spans="1:11" ht="16.5" customHeight="1">
      <c r="A57" s="7" t="s">
        <v>58</v>
      </c>
      <c r="B57" s="8">
        <v>189995.65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189995.65</v>
      </c>
    </row>
    <row r="58" spans="1:11" ht="16.5" customHeight="1">
      <c r="A58" s="7" t="s">
        <v>4</v>
      </c>
      <c r="B58" s="6">
        <v>0</v>
      </c>
      <c r="C58" s="8">
        <v>1478700.63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1478700.63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2299448.83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2299448.83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1380292.63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1380292.63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1136854.02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1136854.02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1194086.57</v>
      </c>
      <c r="H62" s="6">
        <v>0</v>
      </c>
      <c r="I62" s="6">
        <v>0</v>
      </c>
      <c r="J62" s="6">
        <v>0</v>
      </c>
      <c r="K62" s="5">
        <f t="shared" si="12"/>
        <v>1194086.57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1469386.19</v>
      </c>
      <c r="I63" s="6">
        <v>0</v>
      </c>
      <c r="J63" s="6">
        <v>0</v>
      </c>
      <c r="K63" s="5">
        <f t="shared" si="12"/>
        <v>1469386.19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565983.3</v>
      </c>
      <c r="J65" s="6">
        <v>0</v>
      </c>
      <c r="K65" s="5">
        <f t="shared" si="12"/>
        <v>565983.3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987209.06</v>
      </c>
      <c r="J66" s="6">
        <v>0</v>
      </c>
      <c r="K66" s="5">
        <f t="shared" si="12"/>
        <v>987209.06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543266.83</v>
      </c>
      <c r="K67" s="5">
        <f t="shared" si="12"/>
        <v>543266.83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2022-06-23T20:37:43Z</dcterms:modified>
  <cp:category/>
  <cp:version/>
  <cp:contentType/>
  <cp:contentStatus/>
</cp:coreProperties>
</file>