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<sst xmlns="http://schemas.openxmlformats.org/spreadsheetml/2006/main" count="76" uniqueCount="75">
  <si>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</si>
  <si>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</si>
  <si>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</si>
  <si>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</si>
  <si>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</si>
  <si>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</si>
  <si>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</si>
  <si>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</si>
  <si>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</si>
  <si>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</si>
  <si>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</si>
  <si>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</si>
  <si>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</si>
  <si>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</si>
  <si>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</si>
  <si>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</si>
  <si>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</si>
  <si>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</si>
  <si>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</si>
  <si>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</si>
  <si>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</si>
  <si>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</si>
  <si>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</si>
  <si>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</si>
  <si>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</si>
  <si>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</si>
  <si>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</si>
  <si>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</si>
  <si>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</si>
  <si>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</si>
  <si>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</si>
  <si>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</si>
  <si>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</si>
  <si>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</si>
  <si>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</si>
  <si>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</si>
  <si>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</si>
  <si>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</si>
  <si>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</si>
  <si>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</si>
  <si>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</si>
  <si>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</si>
  <si>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</si>
  <si>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</si>
  <si>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</si>
  <si>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</si>
  <si>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</si>
  <si>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</si>
  <si>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</si>
  <si>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</si>
  <si>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</si>
  <si>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</si>
  <si>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</si>
  <si>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</si>
  <si>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</si>
  <si>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</si>
  <si>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</si>
  <si>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</si>
  <si>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</si>
  <si>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</si>
  <si>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</si>
  <si>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</si>
  <si>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</si>
  <si>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</si>
  <si>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</si>
  <si>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</si>
  <si>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 Remuneração Bruta do Operador (4.1 + 4.2 + 4.3 + 4.4 + 4.5 + 4.6 + 4.7)</t>
  </si>
  <si>
    <t>OPERAÇÃO 16/06/22 - VENCIMENTO 23/06/22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</si>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</sst>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67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163295</v>
      </c>
      <c r="C7" s="47">
        <f t="shared" si="0"/>
        <v>133685</v>
      </c>
      <c r="D7" s="47">
        <f t="shared" si="0"/>
        <v>184628</v>
      </c>
      <c r="E7" s="47">
        <f t="shared" si="0"/>
        <v>92891</v>
      </c>
      <c r="F7" s="47">
        <f t="shared" si="0"/>
        <v>122731</v>
      </c>
      <c r="G7" s="47">
        <f t="shared" si="0"/>
        <v>131435</v>
      </c>
      <c r="H7" s="47">
        <f t="shared" si="0"/>
        <v>152992</v>
      </c>
      <c r="I7" s="47">
        <f t="shared" si="0"/>
        <v>197886</v>
      </c>
      <c r="J7" s="47">
        <f t="shared" si="0"/>
        <v>49475</v>
      </c>
      <c r="K7" s="47">
        <f t="shared" si="0"/>
        <v>1229018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10575</v>
      </c>
      <c r="C8" s="45">
        <f t="shared" si="1"/>
        <v>10289</v>
      </c>
      <c r="D8" s="45">
        <f t="shared" si="1"/>
        <v>11291</v>
      </c>
      <c r="E8" s="45">
        <f t="shared" si="1"/>
        <v>6929</v>
      </c>
      <c r="F8" s="45">
        <f t="shared" si="1"/>
        <v>8014</v>
      </c>
      <c r="G8" s="45">
        <f t="shared" si="1"/>
        <v>4664</v>
      </c>
      <c r="H8" s="45">
        <f t="shared" si="1"/>
        <v>4312</v>
      </c>
      <c r="I8" s="45">
        <f t="shared" si="1"/>
        <v>11377</v>
      </c>
      <c r="J8" s="45">
        <f t="shared" si="1"/>
        <v>1554</v>
      </c>
      <c r="K8" s="38">
        <f>SUM(B8:J8)</f>
        <v>69005</v>
      </c>
      <c r="L8"/>
      <c r="M8"/>
      <c r="N8"/>
    </row>
    <row r="9" spans="1:14" ht="16.5" customHeight="1">
      <c r="A9" s="22" t="s">
        <v>32</v>
      </c>
      <c r="B9" s="45">
        <v>10548</v>
      </c>
      <c r="C9" s="45">
        <v>10284</v>
      </c>
      <c r="D9" s="45">
        <v>11285</v>
      </c>
      <c r="E9" s="45">
        <v>6854</v>
      </c>
      <c r="F9" s="45">
        <v>8001</v>
      </c>
      <c r="G9" s="45">
        <v>4664</v>
      </c>
      <c r="H9" s="45">
        <v>4312</v>
      </c>
      <c r="I9" s="45">
        <v>11335</v>
      </c>
      <c r="J9" s="45">
        <v>1554</v>
      </c>
      <c r="K9" s="38">
        <f>SUM(B9:J9)</f>
        <v>68837</v>
      </c>
      <c r="L9"/>
      <c r="M9"/>
      <c r="N9"/>
    </row>
    <row r="10" spans="1:14" ht="16.5" customHeight="1">
      <c r="A10" s="22" t="s">
        <v>31</v>
      </c>
      <c r="B10" s="45">
        <v>27</v>
      </c>
      <c r="C10" s="45">
        <v>5</v>
      </c>
      <c r="D10" s="45">
        <v>6</v>
      </c>
      <c r="E10" s="45">
        <v>75</v>
      </c>
      <c r="F10" s="45">
        <v>13</v>
      </c>
      <c r="G10" s="45">
        <v>0</v>
      </c>
      <c r="H10" s="45">
        <v>0</v>
      </c>
      <c r="I10" s="45">
        <v>42</v>
      </c>
      <c r="J10" s="45">
        <v>0</v>
      </c>
      <c r="K10" s="38">
        <f>SUM(B10:J10)</f>
        <v>168</v>
      </c>
      <c r="L10"/>
      <c r="M10"/>
      <c r="N10"/>
    </row>
    <row r="11" spans="1:14" ht="16.5" customHeight="1">
      <c r="A11" s="44" t="s">
        <v>30</v>
      </c>
      <c r="B11" s="43">
        <v>152720</v>
      </c>
      <c r="C11" s="43">
        <v>123396</v>
      </c>
      <c r="D11" s="43">
        <v>173337</v>
      </c>
      <c r="E11" s="43">
        <v>85962</v>
      </c>
      <c r="F11" s="43">
        <v>114717</v>
      </c>
      <c r="G11" s="43">
        <v>126771</v>
      </c>
      <c r="H11" s="43">
        <v>148680</v>
      </c>
      <c r="I11" s="43">
        <v>186509</v>
      </c>
      <c r="J11" s="43">
        <v>47921</v>
      </c>
      <c r="K11" s="38">
        <f>SUM(B11:J11)</f>
        <v>1160013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4.2622</v>
      </c>
      <c r="C13" s="42">
        <v>4.6825</v>
      </c>
      <c r="D13" s="42">
        <v>5.1907</v>
      </c>
      <c r="E13" s="42">
        <v>4.5131</v>
      </c>
      <c r="F13" s="42">
        <v>4.776</v>
      </c>
      <c r="G13" s="42">
        <v>4.8243</v>
      </c>
      <c r="H13" s="42">
        <v>3.8412</v>
      </c>
      <c r="I13" s="42">
        <v>3.8802</v>
      </c>
      <c r="J13" s="42">
        <v>4.3905</v>
      </c>
      <c r="K13" s="31"/>
      <c r="L13"/>
      <c r="M13"/>
      <c r="N13"/>
    </row>
    <row r="14" spans="1:14" ht="16.5" customHeight="1">
      <c r="A14" s="16" t="s">
        <v>71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/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1.14436418354124</v>
      </c>
      <c r="C16" s="39">
        <v>1.225502905602344</v>
      </c>
      <c r="D16" s="39">
        <v>1.06445625598401</v>
      </c>
      <c r="E16" s="39">
        <v>1.358343983987548</v>
      </c>
      <c r="F16" s="39">
        <v>1.077382566413595</v>
      </c>
      <c r="G16" s="39">
        <v>1.17945368381629</v>
      </c>
      <c r="H16" s="39">
        <v>1.113509464833072</v>
      </c>
      <c r="I16" s="39">
        <v>1.10528559938113</v>
      </c>
      <c r="J16" s="39">
        <v>1.052251096211189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66</v>
      </c>
      <c r="B18" s="36">
        <f>SUM(B19:B27)</f>
        <v>828225.33</v>
      </c>
      <c r="C18" s="36">
        <f aca="true" t="shared" si="2" ref="C18:J18">SUM(C19:C27)</f>
        <v>811851.7000000001</v>
      </c>
      <c r="D18" s="36">
        <f t="shared" si="2"/>
        <v>1072010.6500000001</v>
      </c>
      <c r="E18" s="36">
        <f t="shared" si="2"/>
        <v>595543.7499999999</v>
      </c>
      <c r="F18" s="36">
        <f t="shared" si="2"/>
        <v>662498.4999999999</v>
      </c>
      <c r="G18" s="36">
        <f t="shared" si="2"/>
        <v>776463.58</v>
      </c>
      <c r="H18" s="36">
        <f t="shared" si="2"/>
        <v>692603.3800000001</v>
      </c>
      <c r="I18" s="36">
        <f t="shared" si="2"/>
        <v>899707</v>
      </c>
      <c r="J18" s="36">
        <f t="shared" si="2"/>
        <v>235263.51</v>
      </c>
      <c r="K18" s="36">
        <f>SUM(B18:J18)</f>
        <v>6574167.399999999</v>
      </c>
      <c r="L18"/>
      <c r="M18"/>
      <c r="N18"/>
    </row>
    <row r="19" spans="1:14" ht="16.5" customHeight="1">
      <c r="A19" s="35" t="s">
        <v>27</v>
      </c>
      <c r="B19" s="61">
        <f>ROUND((B13+B14)*B7,2)</f>
        <v>695995.95</v>
      </c>
      <c r="C19" s="61">
        <f aca="true" t="shared" si="3" ref="C19:J19">ROUND((C13+C14)*C7,2)</f>
        <v>625980.01</v>
      </c>
      <c r="D19" s="61">
        <f t="shared" si="3"/>
        <v>958348.56</v>
      </c>
      <c r="E19" s="61">
        <f t="shared" si="3"/>
        <v>419226.37</v>
      </c>
      <c r="F19" s="61">
        <f t="shared" si="3"/>
        <v>586163.26</v>
      </c>
      <c r="G19" s="61">
        <f t="shared" si="3"/>
        <v>634081.87</v>
      </c>
      <c r="H19" s="61">
        <f t="shared" si="3"/>
        <v>587672.87</v>
      </c>
      <c r="I19" s="61">
        <f t="shared" si="3"/>
        <v>767837.26</v>
      </c>
      <c r="J19" s="61">
        <f t="shared" si="3"/>
        <v>217219.99</v>
      </c>
      <c r="K19" s="30">
        <f>SUM(B19:J19)</f>
        <v>5492526.140000001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100476.89</v>
      </c>
      <c r="C20" s="30">
        <f t="shared" si="4"/>
        <v>141160.31</v>
      </c>
      <c r="D20" s="30">
        <f t="shared" si="4"/>
        <v>61771.56</v>
      </c>
      <c r="E20" s="30">
        <f t="shared" si="4"/>
        <v>150227.25</v>
      </c>
      <c r="F20" s="30">
        <f t="shared" si="4"/>
        <v>45358.82</v>
      </c>
      <c r="G20" s="30">
        <f t="shared" si="4"/>
        <v>113788.33</v>
      </c>
      <c r="H20" s="30">
        <f t="shared" si="4"/>
        <v>66706.43</v>
      </c>
      <c r="I20" s="30">
        <f t="shared" si="4"/>
        <v>80842.21</v>
      </c>
      <c r="J20" s="30">
        <f t="shared" si="4"/>
        <v>11349.98</v>
      </c>
      <c r="K20" s="30">
        <f aca="true" t="shared" si="5" ref="K18:K26">SUM(B20:J20)</f>
        <v>771681.78</v>
      </c>
      <c r="L20"/>
      <c r="M20"/>
      <c r="N20"/>
    </row>
    <row r="21" spans="1:14" ht="16.5" customHeight="1">
      <c r="A21" s="18" t="s">
        <v>25</v>
      </c>
      <c r="B21" s="30">
        <v>27473.76</v>
      </c>
      <c r="C21" s="30">
        <v>38780.41</v>
      </c>
      <c r="D21" s="30">
        <v>43568.09</v>
      </c>
      <c r="E21" s="30">
        <v>20837.58</v>
      </c>
      <c r="F21" s="30">
        <v>27356.58</v>
      </c>
      <c r="G21" s="30">
        <v>24713.71</v>
      </c>
      <c r="H21" s="30">
        <v>32679.54</v>
      </c>
      <c r="I21" s="30">
        <v>44799.95</v>
      </c>
      <c r="J21" s="30">
        <v>10613.49</v>
      </c>
      <c r="K21" s="30">
        <f t="shared" si="5"/>
        <v>270823.11</v>
      </c>
      <c r="L21"/>
      <c r="M21"/>
      <c r="N21"/>
    </row>
    <row r="22" spans="1:14" ht="16.5" customHeight="1">
      <c r="A22" s="18" t="s">
        <v>24</v>
      </c>
      <c r="B22" s="30">
        <v>1787.07</v>
      </c>
      <c r="C22" s="34">
        <v>3574.14</v>
      </c>
      <c r="D22" s="34">
        <v>5361.21</v>
      </c>
      <c r="E22" s="30">
        <v>3574.14</v>
      </c>
      <c r="F22" s="30">
        <v>1787.07</v>
      </c>
      <c r="G22" s="34">
        <v>1787.07</v>
      </c>
      <c r="H22" s="34">
        <v>3574.14</v>
      </c>
      <c r="I22" s="34">
        <v>3574.14</v>
      </c>
      <c r="J22" s="34">
        <v>1787.07</v>
      </c>
      <c r="K22" s="30">
        <f t="shared" si="5"/>
        <v>26806.05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-6491.19</v>
      </c>
      <c r="K23" s="30">
        <f t="shared" si="5"/>
        <v>-6491.19</v>
      </c>
      <c r="L23"/>
      <c r="M23"/>
      <c r="N23"/>
    </row>
    <row r="24" spans="1:14" ht="16.5" customHeight="1">
      <c r="A24" s="62" t="s">
        <v>72</v>
      </c>
      <c r="B24" s="30">
        <v>1254.5</v>
      </c>
      <c r="C24" s="30">
        <v>1230.27</v>
      </c>
      <c r="D24" s="30">
        <v>1626</v>
      </c>
      <c r="E24" s="30">
        <v>901.84</v>
      </c>
      <c r="F24" s="30">
        <v>1004.14</v>
      </c>
      <c r="G24" s="30">
        <v>1176.43</v>
      </c>
      <c r="H24" s="30">
        <v>1049.9</v>
      </c>
      <c r="I24" s="30">
        <v>1364.87</v>
      </c>
      <c r="J24" s="30">
        <v>355.35</v>
      </c>
      <c r="K24" s="30">
        <f t="shared" si="5"/>
        <v>9963.300000000001</v>
      </c>
      <c r="L24"/>
      <c r="M24"/>
      <c r="N24"/>
    </row>
    <row r="25" spans="1:14" ht="16.5" customHeight="1">
      <c r="A25" s="62" t="s">
        <v>73</v>
      </c>
      <c r="B25" s="30">
        <v>885.74</v>
      </c>
      <c r="C25" s="30">
        <v>826.69</v>
      </c>
      <c r="D25" s="30">
        <v>980.66</v>
      </c>
      <c r="E25" s="30">
        <v>570.37</v>
      </c>
      <c r="F25" s="30">
        <v>594.77</v>
      </c>
      <c r="G25" s="30">
        <v>677.91</v>
      </c>
      <c r="H25" s="30">
        <v>684.75</v>
      </c>
      <c r="I25" s="30">
        <v>984.3</v>
      </c>
      <c r="J25" s="30">
        <v>311.89</v>
      </c>
      <c r="K25" s="30">
        <f t="shared" si="5"/>
        <v>6517.080000000001</v>
      </c>
      <c r="L25"/>
      <c r="M25"/>
      <c r="N25"/>
    </row>
    <row r="26" spans="1:14" ht="16.5" customHeight="1">
      <c r="A26" s="62" t="s">
        <v>74</v>
      </c>
      <c r="B26" s="30">
        <v>351.42</v>
      </c>
      <c r="C26" s="30">
        <v>299.87</v>
      </c>
      <c r="D26" s="30">
        <v>354.57</v>
      </c>
      <c r="E26" s="30">
        <v>206.2</v>
      </c>
      <c r="F26" s="30">
        <v>233.86</v>
      </c>
      <c r="G26" s="30">
        <v>238.26</v>
      </c>
      <c r="H26" s="30">
        <v>235.75</v>
      </c>
      <c r="I26" s="30">
        <v>304.27</v>
      </c>
      <c r="J26" s="30">
        <v>116.93</v>
      </c>
      <c r="K26" s="30">
        <f t="shared" si="5"/>
        <v>2341.1299999999997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-53386.99</v>
      </c>
      <c r="C29" s="30">
        <f t="shared" si="6"/>
        <v>-52090.659999999996</v>
      </c>
      <c r="D29" s="30">
        <f t="shared" si="6"/>
        <v>-477824.11000000004</v>
      </c>
      <c r="E29" s="30">
        <f t="shared" si="6"/>
        <v>-242172.38</v>
      </c>
      <c r="F29" s="30">
        <f t="shared" si="6"/>
        <v>-40788.020000000004</v>
      </c>
      <c r="G29" s="30">
        <f t="shared" si="6"/>
        <v>-27063.269999999997</v>
      </c>
      <c r="H29" s="30">
        <f t="shared" si="6"/>
        <v>-339810.89999999997</v>
      </c>
      <c r="I29" s="30">
        <f t="shared" si="6"/>
        <v>-57463.54</v>
      </c>
      <c r="J29" s="30">
        <f t="shared" si="6"/>
        <v>-15509.16</v>
      </c>
      <c r="K29" s="30">
        <f aca="true" t="shared" si="7" ref="K29:K37">SUM(B29:J29)</f>
        <v>-1306109.03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-46411.2</v>
      </c>
      <c r="C30" s="30">
        <f t="shared" si="8"/>
        <v>-45249.6</v>
      </c>
      <c r="D30" s="30">
        <f t="shared" si="8"/>
        <v>-49654</v>
      </c>
      <c r="E30" s="30">
        <f t="shared" si="8"/>
        <v>-30157.6</v>
      </c>
      <c r="F30" s="30">
        <f t="shared" si="8"/>
        <v>-35204.4</v>
      </c>
      <c r="G30" s="30">
        <f t="shared" si="8"/>
        <v>-20521.6</v>
      </c>
      <c r="H30" s="30">
        <f t="shared" si="8"/>
        <v>-18972.8</v>
      </c>
      <c r="I30" s="30">
        <f t="shared" si="8"/>
        <v>-49874</v>
      </c>
      <c r="J30" s="30">
        <f t="shared" si="8"/>
        <v>-6837.6</v>
      </c>
      <c r="K30" s="30">
        <f t="shared" si="7"/>
        <v>-302882.79999999993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-46411.2</v>
      </c>
      <c r="C31" s="30">
        <f aca="true" t="shared" si="9" ref="C31:J31">-ROUND((C9)*$E$3,2)</f>
        <v>-45249.6</v>
      </c>
      <c r="D31" s="30">
        <f t="shared" si="9"/>
        <v>-49654</v>
      </c>
      <c r="E31" s="30">
        <f t="shared" si="9"/>
        <v>-30157.6</v>
      </c>
      <c r="F31" s="30">
        <f t="shared" si="9"/>
        <v>-35204.4</v>
      </c>
      <c r="G31" s="30">
        <f t="shared" si="9"/>
        <v>-20521.6</v>
      </c>
      <c r="H31" s="30">
        <f t="shared" si="9"/>
        <v>-18972.8</v>
      </c>
      <c r="I31" s="30">
        <f t="shared" si="9"/>
        <v>-49874</v>
      </c>
      <c r="J31" s="30">
        <f t="shared" si="9"/>
        <v>-6837.6</v>
      </c>
      <c r="K31" s="30">
        <f t="shared" si="7"/>
        <v>-302882.79999999993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0</v>
      </c>
      <c r="C34" s="30">
        <v>0</v>
      </c>
      <c r="D34" s="30">
        <v>0</v>
      </c>
      <c r="E34" s="30">
        <v>0</v>
      </c>
      <c r="F34" s="26">
        <v>0</v>
      </c>
      <c r="G34" s="30">
        <v>0</v>
      </c>
      <c r="H34" s="30">
        <v>0</v>
      </c>
      <c r="I34" s="30">
        <v>0</v>
      </c>
      <c r="J34" s="30">
        <v>0</v>
      </c>
      <c r="K34" s="30">
        <f t="shared" si="7"/>
        <v>0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-6975.79</v>
      </c>
      <c r="C35" s="27">
        <f t="shared" si="10"/>
        <v>-6841.06</v>
      </c>
      <c r="D35" s="27">
        <f t="shared" si="10"/>
        <v>-428170.11000000004</v>
      </c>
      <c r="E35" s="27">
        <f t="shared" si="10"/>
        <v>-212014.78</v>
      </c>
      <c r="F35" s="27">
        <f t="shared" si="10"/>
        <v>-5583.62</v>
      </c>
      <c r="G35" s="27">
        <f t="shared" si="10"/>
        <v>-6541.67</v>
      </c>
      <c r="H35" s="27">
        <f t="shared" si="10"/>
        <v>-320838.1</v>
      </c>
      <c r="I35" s="27">
        <f t="shared" si="10"/>
        <v>-7589.54</v>
      </c>
      <c r="J35" s="27">
        <f t="shared" si="10"/>
        <v>-8671.56</v>
      </c>
      <c r="K35" s="30">
        <f t="shared" si="7"/>
        <v>-1003226.2300000001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-23128.53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-6695.59</v>
      </c>
      <c r="K36" s="30">
        <f t="shared" si="7"/>
        <v>-29824.12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69</v>
      </c>
      <c r="B44" s="17">
        <v>0</v>
      </c>
      <c r="C44" s="17">
        <v>0</v>
      </c>
      <c r="D44" s="17">
        <v>-396000</v>
      </c>
      <c r="E44" s="17">
        <v>-207000</v>
      </c>
      <c r="F44" s="17">
        <v>0</v>
      </c>
      <c r="G44" s="17">
        <v>0</v>
      </c>
      <c r="H44" s="17">
        <v>-315000</v>
      </c>
      <c r="I44" s="17">
        <v>0</v>
      </c>
      <c r="J44" s="17">
        <v>0</v>
      </c>
      <c r="K44" s="17">
        <f>SUM(B44:J44)</f>
        <v>-918000</v>
      </c>
      <c r="L44" s="24"/>
      <c r="M44"/>
      <c r="N44"/>
    </row>
    <row r="45" spans="1:14" s="23" customFormat="1" ht="16.5" customHeight="1">
      <c r="A45" s="25" t="s">
        <v>70</v>
      </c>
      <c r="B45" s="17">
        <v>-6975.79</v>
      </c>
      <c r="C45" s="17">
        <v>-6841.06</v>
      </c>
      <c r="D45" s="17">
        <v>-9041.58</v>
      </c>
      <c r="E45" s="17">
        <v>-5014.78</v>
      </c>
      <c r="F45" s="17">
        <v>-5583.62</v>
      </c>
      <c r="G45" s="17">
        <v>-6541.67</v>
      </c>
      <c r="H45" s="17">
        <v>-5838.1</v>
      </c>
      <c r="I45" s="17">
        <v>-7589.54</v>
      </c>
      <c r="J45" s="17">
        <v>-1975.97</v>
      </c>
      <c r="K45" s="17">
        <f>SUM(B45:J45)</f>
        <v>-55402.11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774838.34</v>
      </c>
      <c r="C49" s="27">
        <f>IF(C18+C29+C50&lt;0,0,C18+C29+C50)</f>
        <v>759761.04</v>
      </c>
      <c r="D49" s="27">
        <f>IF(D18+D29+D50&lt;0,0,D18+D29+D50)</f>
        <v>594186.54</v>
      </c>
      <c r="E49" s="27">
        <f>IF(E18+E29+E50&lt;0,0,E18+E29+E50)</f>
        <v>353371.3699999999</v>
      </c>
      <c r="F49" s="27">
        <f>IF(F18+F29+F50&lt;0,0,F18+F29+F50)</f>
        <v>621710.4799999999</v>
      </c>
      <c r="G49" s="27">
        <f>IF(G18+G29+G50&lt;0,0,G18+G29+G50)</f>
        <v>749400.3099999999</v>
      </c>
      <c r="H49" s="27">
        <f>IF(H18+H29+H50&lt;0,0,H18+H29+H50)</f>
        <v>352792.48000000016</v>
      </c>
      <c r="I49" s="27">
        <f>IF(I18+I29+I50&lt;0,0,I18+I29+I50)</f>
        <v>842243.46</v>
      </c>
      <c r="J49" s="27">
        <f>IF(J18+J29+J50&lt;0,0,J18+J29+J50)</f>
        <v>219754.35</v>
      </c>
      <c r="K49" s="20">
        <f>SUM(B49:J49)</f>
        <v>5268058.37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774838.3400000001</v>
      </c>
      <c r="C55" s="10">
        <f t="shared" si="11"/>
        <v>759761.04</v>
      </c>
      <c r="D55" s="10">
        <f t="shared" si="11"/>
        <v>594186.54</v>
      </c>
      <c r="E55" s="10">
        <f t="shared" si="11"/>
        <v>353371.37</v>
      </c>
      <c r="F55" s="10">
        <f t="shared" si="11"/>
        <v>621710.47</v>
      </c>
      <c r="G55" s="10">
        <f t="shared" si="11"/>
        <v>749400.3</v>
      </c>
      <c r="H55" s="10">
        <f t="shared" si="11"/>
        <v>352792.48</v>
      </c>
      <c r="I55" s="10">
        <f>SUM(I56:I68)</f>
        <v>842243.4600000001</v>
      </c>
      <c r="J55" s="10">
        <f t="shared" si="11"/>
        <v>219754.35</v>
      </c>
      <c r="K55" s="5">
        <f>SUM(K56:K68)</f>
        <v>5268058.35</v>
      </c>
      <c r="L55" s="9"/>
    </row>
    <row r="56" spans="1:11" ht="16.5" customHeight="1">
      <c r="A56" s="7" t="s">
        <v>57</v>
      </c>
      <c r="B56" s="8">
        <v>678061.03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678061.03</v>
      </c>
    </row>
    <row r="57" spans="1:11" ht="16.5" customHeight="1">
      <c r="A57" s="7" t="s">
        <v>58</v>
      </c>
      <c r="B57" s="8">
        <v>96777.31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96777.31</v>
      </c>
    </row>
    <row r="58" spans="1:11" ht="16.5" customHeight="1">
      <c r="A58" s="7" t="s">
        <v>4</v>
      </c>
      <c r="B58" s="6">
        <v>0</v>
      </c>
      <c r="C58" s="8">
        <v>759761.04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759761.04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594186.54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594186.54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353371.37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353371.37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621710.47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621710.47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749400.3</v>
      </c>
      <c r="H62" s="6">
        <v>0</v>
      </c>
      <c r="I62" s="6">
        <v>0</v>
      </c>
      <c r="J62" s="6">
        <v>0</v>
      </c>
      <c r="K62" s="5">
        <f t="shared" si="12"/>
        <v>749400.3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352792.48</v>
      </c>
      <c r="I63" s="6">
        <v>0</v>
      </c>
      <c r="J63" s="6">
        <v>0</v>
      </c>
      <c r="K63" s="5">
        <f t="shared" si="12"/>
        <v>352792.48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302365.4</v>
      </c>
      <c r="J65" s="6">
        <v>0</v>
      </c>
      <c r="K65" s="5">
        <f t="shared" si="12"/>
        <v>302365.4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539878.06</v>
      </c>
      <c r="J66" s="6">
        <v>0</v>
      </c>
      <c r="K66" s="5">
        <f t="shared" si="12"/>
        <v>539878.06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219754.35</v>
      </c>
      <c r="K67" s="5">
        <f t="shared" si="12"/>
        <v>219754.35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2022-06-23T13:43:54Z</dcterms:modified>
  <cp:category/>
  <cp:version/>
  <cp:contentType/>
  <cp:contentStatus/>
</cp:coreProperties>
</file>