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<sst xmlns="http://schemas.openxmlformats.org/spreadsheetml/2006/main" count="76" uniqueCount="75">
  <si>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</si>
  <si>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</si>
  <si>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</si>
  <si>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</si>
  <si>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</si>
  <si>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</si>
  <si>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</si>
  <si>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</si>
  <si>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</si>
  <si>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</si>
  <si>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</si>
  <si>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</si>
  <si>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</si>
  <si>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</si>
  <si>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</si>
  <si>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</si>
  <si>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</si>
  <si>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</si>
  <si>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</si>
  <si>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</si>
  <si>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</si>
  <si>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</si>
  <si>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</si>
  <si>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</si>
  <si>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</si>
  <si>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</si>
  <si>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</si>
  <si>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</si>
  <si>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</si>
  <si>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</si>
  <si>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</si>
  <si>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</si>
  <si>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</si>
  <si>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</si>
  <si>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</si>
  <si>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</si>
  <si>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</si>
  <si>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</si>
  <si>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</si>
  <si>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</si>
  <si>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</si>
  <si>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</si>
  <si>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</si>
  <si>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</si>
  <si>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</si>
  <si>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</si>
  <si>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</si>
  <si>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</si>
  <si>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</si>
  <si>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</si>
  <si>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</si>
  <si>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</si>
  <si>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</si>
  <si>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</si>
  <si>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</si>
  <si>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</si>
  <si>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</si>
  <si>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</si>
  <si>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</si>
  <si>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</si>
  <si>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</si>
  <si>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</si>
  <si>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</si>
  <si>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</si>
  <si>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</si>
  <si>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</si>
  <si>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</si>
  <si>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15/06/22 - VENCIMENTO 23/06/22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</si>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</sst>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326790</v>
      </c>
      <c r="C7" s="47">
        <f t="shared" si="0"/>
        <v>267516</v>
      </c>
      <c r="D7" s="47">
        <f t="shared" si="0"/>
        <v>337791</v>
      </c>
      <c r="E7" s="47">
        <f t="shared" si="0"/>
        <v>182158</v>
      </c>
      <c r="F7" s="47">
        <f t="shared" si="0"/>
        <v>222901</v>
      </c>
      <c r="G7" s="47">
        <f t="shared" si="0"/>
        <v>223500</v>
      </c>
      <c r="H7" s="47">
        <f t="shared" si="0"/>
        <v>267019</v>
      </c>
      <c r="I7" s="47">
        <f t="shared" si="0"/>
        <v>369471</v>
      </c>
      <c r="J7" s="47">
        <f t="shared" si="0"/>
        <v>118105</v>
      </c>
      <c r="K7" s="47">
        <f t="shared" si="0"/>
        <v>2315251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18208</v>
      </c>
      <c r="C8" s="45">
        <f t="shared" si="1"/>
        <v>17979</v>
      </c>
      <c r="D8" s="45">
        <f t="shared" si="1"/>
        <v>18498</v>
      </c>
      <c r="E8" s="45">
        <f t="shared" si="1"/>
        <v>11916</v>
      </c>
      <c r="F8" s="45">
        <f t="shared" si="1"/>
        <v>12736</v>
      </c>
      <c r="G8" s="45">
        <f t="shared" si="1"/>
        <v>6711</v>
      </c>
      <c r="H8" s="45">
        <f t="shared" si="1"/>
        <v>6579</v>
      </c>
      <c r="I8" s="45">
        <f t="shared" si="1"/>
        <v>19454</v>
      </c>
      <c r="J8" s="45">
        <f t="shared" si="1"/>
        <v>3769</v>
      </c>
      <c r="K8" s="38">
        <f>SUM(B8:J8)</f>
        <v>115850</v>
      </c>
      <c r="L8"/>
      <c r="M8"/>
      <c r="N8"/>
    </row>
    <row r="9" spans="1:14" ht="16.5" customHeight="1">
      <c r="A9" s="22" t="s">
        <v>32</v>
      </c>
      <c r="B9" s="45">
        <v>18167</v>
      </c>
      <c r="C9" s="45">
        <v>17976</v>
      </c>
      <c r="D9" s="45">
        <v>18492</v>
      </c>
      <c r="E9" s="45">
        <v>11751</v>
      </c>
      <c r="F9" s="45">
        <v>12728</v>
      </c>
      <c r="G9" s="45">
        <v>6710</v>
      </c>
      <c r="H9" s="45">
        <v>6579</v>
      </c>
      <c r="I9" s="45">
        <v>19353</v>
      </c>
      <c r="J9" s="45">
        <v>3769</v>
      </c>
      <c r="K9" s="38">
        <f>SUM(B9:J9)</f>
        <v>115525</v>
      </c>
      <c r="L9"/>
      <c r="M9"/>
      <c r="N9"/>
    </row>
    <row r="10" spans="1:14" ht="16.5" customHeight="1">
      <c r="A10" s="22" t="s">
        <v>31</v>
      </c>
      <c r="B10" s="45">
        <v>41</v>
      </c>
      <c r="C10" s="45">
        <v>3</v>
      </c>
      <c r="D10" s="45">
        <v>6</v>
      </c>
      <c r="E10" s="45">
        <v>165</v>
      </c>
      <c r="F10" s="45">
        <v>8</v>
      </c>
      <c r="G10" s="45">
        <v>1</v>
      </c>
      <c r="H10" s="45">
        <v>0</v>
      </c>
      <c r="I10" s="45">
        <v>101</v>
      </c>
      <c r="J10" s="45">
        <v>0</v>
      </c>
      <c r="K10" s="38">
        <f>SUM(B10:J10)</f>
        <v>325</v>
      </c>
      <c r="L10"/>
      <c r="M10"/>
      <c r="N10"/>
    </row>
    <row r="11" spans="1:14" ht="16.5" customHeight="1">
      <c r="A11" s="44" t="s">
        <v>30</v>
      </c>
      <c r="B11" s="43">
        <v>308582</v>
      </c>
      <c r="C11" s="43">
        <v>249537</v>
      </c>
      <c r="D11" s="43">
        <v>319293</v>
      </c>
      <c r="E11" s="43">
        <v>170242</v>
      </c>
      <c r="F11" s="43">
        <v>210165</v>
      </c>
      <c r="G11" s="43">
        <v>216789</v>
      </c>
      <c r="H11" s="43">
        <v>260440</v>
      </c>
      <c r="I11" s="43">
        <v>350017</v>
      </c>
      <c r="J11" s="43">
        <v>114336</v>
      </c>
      <c r="K11" s="38">
        <f>SUM(B11:J11)</f>
        <v>2199401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1.154741068397913</v>
      </c>
      <c r="C16" s="39">
        <v>1.22271734539202</v>
      </c>
      <c r="D16" s="39">
        <v>1.073470594503</v>
      </c>
      <c r="E16" s="39">
        <v>1.413075585040276</v>
      </c>
      <c r="F16" s="39">
        <v>1.090408857915483</v>
      </c>
      <c r="G16" s="39">
        <v>1.184607543544638</v>
      </c>
      <c r="H16" s="39">
        <v>1.125900837995631</v>
      </c>
      <c r="I16" s="39">
        <v>1.117478859154657</v>
      </c>
      <c r="J16" s="39">
        <v>1.097148674895766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1664487.44</v>
      </c>
      <c r="C18" s="36">
        <f aca="true" t="shared" si="2" ref="C18:J18">SUM(C19:C27)</f>
        <v>1589773.89</v>
      </c>
      <c r="D18" s="36">
        <f t="shared" si="2"/>
        <v>1947218.2799999998</v>
      </c>
      <c r="E18" s="36">
        <f t="shared" si="2"/>
        <v>1203597.4000000001</v>
      </c>
      <c r="F18" s="36">
        <f t="shared" si="2"/>
        <v>1204718.34</v>
      </c>
      <c r="G18" s="36">
        <f t="shared" si="2"/>
        <v>1316139.7500000002</v>
      </c>
      <c r="H18" s="36">
        <f t="shared" si="2"/>
        <v>1201960.05</v>
      </c>
      <c r="I18" s="36">
        <f t="shared" si="2"/>
        <v>1682358.89</v>
      </c>
      <c r="J18" s="36">
        <f t="shared" si="2"/>
        <v>584222.38</v>
      </c>
      <c r="K18" s="36">
        <f>SUM(B18:J18)</f>
        <v>12394476.420000002</v>
      </c>
      <c r="L18"/>
      <c r="M18"/>
      <c r="N18"/>
    </row>
    <row r="19" spans="1:14" ht="16.5" customHeight="1">
      <c r="A19" s="35" t="s">
        <v>27</v>
      </c>
      <c r="B19" s="61">
        <f>ROUND((B13+B14)*B7,2)</f>
        <v>1392844.34</v>
      </c>
      <c r="C19" s="61">
        <f aca="true" t="shared" si="3" ref="C19:J19">ROUND((C13+C14)*C7,2)</f>
        <v>1252643.67</v>
      </c>
      <c r="D19" s="61">
        <f t="shared" si="3"/>
        <v>1753371.74</v>
      </c>
      <c r="E19" s="61">
        <f t="shared" si="3"/>
        <v>822097.27</v>
      </c>
      <c r="F19" s="61">
        <f t="shared" si="3"/>
        <v>1064575.18</v>
      </c>
      <c r="G19" s="61">
        <f t="shared" si="3"/>
        <v>1078231.05</v>
      </c>
      <c r="H19" s="61">
        <f t="shared" si="3"/>
        <v>1025673.38</v>
      </c>
      <c r="I19" s="61">
        <f t="shared" si="3"/>
        <v>1433621.37</v>
      </c>
      <c r="J19" s="61">
        <f t="shared" si="3"/>
        <v>518540</v>
      </c>
      <c r="K19" s="30">
        <f>SUM(B19:J19)</f>
        <v>10341598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215530.22</v>
      </c>
      <c r="C20" s="30">
        <f t="shared" si="4"/>
        <v>278985.47</v>
      </c>
      <c r="D20" s="30">
        <f t="shared" si="4"/>
        <v>128821.26</v>
      </c>
      <c r="E20" s="30">
        <f t="shared" si="4"/>
        <v>339588.31</v>
      </c>
      <c r="F20" s="30">
        <f t="shared" si="4"/>
        <v>96247.03</v>
      </c>
      <c r="G20" s="30">
        <f t="shared" si="4"/>
        <v>199049.59</v>
      </c>
      <c r="H20" s="30">
        <f t="shared" si="4"/>
        <v>129133.14</v>
      </c>
      <c r="I20" s="30">
        <f t="shared" si="4"/>
        <v>168420.2</v>
      </c>
      <c r="J20" s="30">
        <f t="shared" si="4"/>
        <v>50375.47</v>
      </c>
      <c r="K20" s="30">
        <f aca="true" t="shared" si="5" ref="K18:K26">SUM(B20:J20)</f>
        <v>1606150.69</v>
      </c>
      <c r="L20"/>
      <c r="M20"/>
      <c r="N20"/>
    </row>
    <row r="21" spans="1:14" ht="16.5" customHeight="1">
      <c r="A21" s="18" t="s">
        <v>25</v>
      </c>
      <c r="B21" s="30">
        <v>51726.47</v>
      </c>
      <c r="C21" s="30">
        <v>52143.79</v>
      </c>
      <c r="D21" s="30">
        <v>56735.15</v>
      </c>
      <c r="E21" s="30">
        <v>36575.82</v>
      </c>
      <c r="F21" s="30">
        <v>40295.14</v>
      </c>
      <c r="G21" s="30">
        <v>35079.05</v>
      </c>
      <c r="H21" s="30">
        <v>41676.29</v>
      </c>
      <c r="I21" s="30">
        <v>74078.97</v>
      </c>
      <c r="J21" s="30">
        <v>19103.02</v>
      </c>
      <c r="K21" s="30">
        <f t="shared" si="5"/>
        <v>407413.69999999995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2" t="s">
        <v>72</v>
      </c>
      <c r="B24" s="30">
        <v>1362.18</v>
      </c>
      <c r="C24" s="30">
        <v>1300.26</v>
      </c>
      <c r="D24" s="30">
        <v>1593.69</v>
      </c>
      <c r="E24" s="30">
        <v>985.29</v>
      </c>
      <c r="F24" s="30">
        <v>985.29</v>
      </c>
      <c r="G24" s="30">
        <v>1076.82</v>
      </c>
      <c r="H24" s="30">
        <v>982.6</v>
      </c>
      <c r="I24" s="30">
        <v>1375.64</v>
      </c>
      <c r="J24" s="30">
        <v>479.19</v>
      </c>
      <c r="K24" s="30">
        <f t="shared" si="5"/>
        <v>10140.96</v>
      </c>
      <c r="L24"/>
      <c r="M24"/>
      <c r="N24"/>
    </row>
    <row r="25" spans="1:14" ht="16.5" customHeight="1">
      <c r="A25" s="62" t="s">
        <v>73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594.77</v>
      </c>
      <c r="G25" s="30">
        <v>677.91</v>
      </c>
      <c r="H25" s="30">
        <v>684.75</v>
      </c>
      <c r="I25" s="30">
        <v>984.3</v>
      </c>
      <c r="J25" s="30">
        <v>311.89</v>
      </c>
      <c r="K25" s="30">
        <f t="shared" si="5"/>
        <v>6517.080000000001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-150177.19</v>
      </c>
      <c r="C29" s="30">
        <f t="shared" si="6"/>
        <v>-93490.53</v>
      </c>
      <c r="D29" s="30">
        <f t="shared" si="6"/>
        <v>-136492.27000000002</v>
      </c>
      <c r="E29" s="30">
        <f t="shared" si="6"/>
        <v>-125033.88999999998</v>
      </c>
      <c r="F29" s="30">
        <f t="shared" si="6"/>
        <v>-61482.03999999999</v>
      </c>
      <c r="G29" s="30">
        <f t="shared" si="6"/>
        <v>-117055.75</v>
      </c>
      <c r="H29" s="30">
        <f t="shared" si="6"/>
        <v>-48881.4</v>
      </c>
      <c r="I29" s="30">
        <f t="shared" si="6"/>
        <v>-115383.8</v>
      </c>
      <c r="J29" s="30">
        <f t="shared" si="6"/>
        <v>-32910.14</v>
      </c>
      <c r="K29" s="30">
        <f aca="true" t="shared" si="7" ref="K29:K37">SUM(B29:J29)</f>
        <v>-880907.0100000001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-142602.62</v>
      </c>
      <c r="C30" s="30">
        <f t="shared" si="8"/>
        <v>-86260.26</v>
      </c>
      <c r="D30" s="30">
        <f t="shared" si="8"/>
        <v>-104501.8</v>
      </c>
      <c r="E30" s="30">
        <f t="shared" si="8"/>
        <v>-119555.04999999999</v>
      </c>
      <c r="F30" s="30">
        <f t="shared" si="8"/>
        <v>-56003.2</v>
      </c>
      <c r="G30" s="30">
        <f t="shared" si="8"/>
        <v>-111067.95</v>
      </c>
      <c r="H30" s="30">
        <f t="shared" si="8"/>
        <v>-43417.53</v>
      </c>
      <c r="I30" s="30">
        <f t="shared" si="8"/>
        <v>-107734.39</v>
      </c>
      <c r="J30" s="30">
        <f t="shared" si="8"/>
        <v>-23549.98</v>
      </c>
      <c r="K30" s="30">
        <f t="shared" si="7"/>
        <v>-794692.78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-79934.8</v>
      </c>
      <c r="C31" s="30">
        <f aca="true" t="shared" si="9" ref="C31:J31">-ROUND((C9)*$E$3,2)</f>
        <v>-79094.4</v>
      </c>
      <c r="D31" s="30">
        <f t="shared" si="9"/>
        <v>-81364.8</v>
      </c>
      <c r="E31" s="30">
        <f t="shared" si="9"/>
        <v>-51704.4</v>
      </c>
      <c r="F31" s="30">
        <f t="shared" si="9"/>
        <v>-56003.2</v>
      </c>
      <c r="G31" s="30">
        <f t="shared" si="9"/>
        <v>-29524</v>
      </c>
      <c r="H31" s="30">
        <f t="shared" si="9"/>
        <v>-28947.6</v>
      </c>
      <c r="I31" s="30">
        <f t="shared" si="9"/>
        <v>-85153.2</v>
      </c>
      <c r="J31" s="30">
        <f t="shared" si="9"/>
        <v>-16583.6</v>
      </c>
      <c r="K31" s="30">
        <f t="shared" si="7"/>
        <v>-508310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-62667.82</v>
      </c>
      <c r="C34" s="30">
        <v>-7165.86</v>
      </c>
      <c r="D34" s="30">
        <v>-23137</v>
      </c>
      <c r="E34" s="30">
        <v>-67850.65</v>
      </c>
      <c r="F34" s="26">
        <v>0</v>
      </c>
      <c r="G34" s="30">
        <v>-81543.95</v>
      </c>
      <c r="H34" s="30">
        <v>-14469.93</v>
      </c>
      <c r="I34" s="30">
        <v>-22581.19</v>
      </c>
      <c r="J34" s="30">
        <v>-6966.38</v>
      </c>
      <c r="K34" s="30">
        <f t="shared" si="7"/>
        <v>-286382.77999999997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-7574.57</v>
      </c>
      <c r="C35" s="27">
        <f t="shared" si="10"/>
        <v>-7230.27</v>
      </c>
      <c r="D35" s="27">
        <f t="shared" si="10"/>
        <v>-31990.47000000003</v>
      </c>
      <c r="E35" s="27">
        <f t="shared" si="10"/>
        <v>-5478.84</v>
      </c>
      <c r="F35" s="27">
        <f t="shared" si="10"/>
        <v>-5478.84</v>
      </c>
      <c r="G35" s="27">
        <f t="shared" si="10"/>
        <v>-5987.8</v>
      </c>
      <c r="H35" s="27">
        <f t="shared" si="10"/>
        <v>-5463.87</v>
      </c>
      <c r="I35" s="27">
        <f t="shared" si="10"/>
        <v>-7649.41</v>
      </c>
      <c r="J35" s="27">
        <f t="shared" si="10"/>
        <v>-9360.16</v>
      </c>
      <c r="K35" s="30">
        <f t="shared" si="7"/>
        <v>-86214.23000000003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70</v>
      </c>
      <c r="B45" s="17">
        <v>-7574.57</v>
      </c>
      <c r="C45" s="17">
        <v>-7230.27</v>
      </c>
      <c r="D45" s="17">
        <v>-8861.94</v>
      </c>
      <c r="E45" s="17">
        <v>-5478.84</v>
      </c>
      <c r="F45" s="17">
        <v>-5478.84</v>
      </c>
      <c r="G45" s="17">
        <v>-5987.8</v>
      </c>
      <c r="H45" s="17">
        <v>-5463.87</v>
      </c>
      <c r="I45" s="17">
        <v>-7649.41</v>
      </c>
      <c r="J45" s="17">
        <v>-2664.57</v>
      </c>
      <c r="K45" s="17">
        <f>SUM(B45:J45)</f>
        <v>-56390.11000000001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1514310.25</v>
      </c>
      <c r="C49" s="27">
        <f>IF(C18+C29+C50&lt;0,0,C18+C29+C50)</f>
        <v>1496283.3599999999</v>
      </c>
      <c r="D49" s="27">
        <f>IF(D18+D29+D50&lt;0,0,D18+D29+D50)</f>
        <v>1810726.0099999998</v>
      </c>
      <c r="E49" s="27">
        <f>IF(E18+E29+E50&lt;0,0,E18+E29+E50)</f>
        <v>1069305.7100000002</v>
      </c>
      <c r="F49" s="27">
        <f>IF(F18+F29+F50&lt;0,0,F18+F29+F50)</f>
        <v>1143236.3</v>
      </c>
      <c r="G49" s="27">
        <f>IF(G18+G29+G50&lt;0,0,G18+G29+G50)</f>
        <v>1157301.1500000001</v>
      </c>
      <c r="H49" s="27">
        <f>IF(H18+H29+H50&lt;0,0,H18+H29+H50)</f>
        <v>1153078.6500000001</v>
      </c>
      <c r="I49" s="27">
        <f>IF(I18+I29+I50&lt;0,0,I18+I29+I50)</f>
        <v>1566975.0899999999</v>
      </c>
      <c r="J49" s="27">
        <f>IF(J18+J29+J50&lt;0,0,J18+J29+J50)</f>
        <v>551312.24</v>
      </c>
      <c r="K49" s="20">
        <f>SUM(B49:J49)</f>
        <v>11462528.76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27">
        <v>-9257.799999999988</v>
      </c>
      <c r="F50" s="17">
        <v>0</v>
      </c>
      <c r="G50" s="27">
        <v>-41782.849999999984</v>
      </c>
      <c r="H50" s="17">
        <v>0</v>
      </c>
      <c r="I50" s="17">
        <v>0</v>
      </c>
      <c r="J50" s="17">
        <v>0</v>
      </c>
      <c r="K50" s="20">
        <f>SUM(B50:J50)</f>
        <v>-51040.64999999997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1514310.25</v>
      </c>
      <c r="C55" s="10">
        <f t="shared" si="11"/>
        <v>1496283.36</v>
      </c>
      <c r="D55" s="10">
        <f t="shared" si="11"/>
        <v>1810726.02</v>
      </c>
      <c r="E55" s="10">
        <f t="shared" si="11"/>
        <v>1069305.71</v>
      </c>
      <c r="F55" s="10">
        <f t="shared" si="11"/>
        <v>1143236.29</v>
      </c>
      <c r="G55" s="10">
        <f t="shared" si="11"/>
        <v>1157301.16</v>
      </c>
      <c r="H55" s="10">
        <f t="shared" si="11"/>
        <v>1153078.65</v>
      </c>
      <c r="I55" s="10">
        <f>SUM(I56:I68)</f>
        <v>1566975.1099999999</v>
      </c>
      <c r="J55" s="10">
        <f t="shared" si="11"/>
        <v>551312.25</v>
      </c>
      <c r="K55" s="5">
        <f>SUM(K56:K68)</f>
        <v>11462528.800000003</v>
      </c>
      <c r="L55" s="9"/>
    </row>
    <row r="56" spans="1:11" ht="16.5" customHeight="1">
      <c r="A56" s="7" t="s">
        <v>57</v>
      </c>
      <c r="B56" s="8">
        <v>1324415.74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1324415.74</v>
      </c>
    </row>
    <row r="57" spans="1:11" ht="16.5" customHeight="1">
      <c r="A57" s="7" t="s">
        <v>58</v>
      </c>
      <c r="B57" s="8">
        <v>189894.51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189894.51</v>
      </c>
    </row>
    <row r="58" spans="1:11" ht="16.5" customHeight="1">
      <c r="A58" s="7" t="s">
        <v>4</v>
      </c>
      <c r="B58" s="6">
        <v>0</v>
      </c>
      <c r="C58" s="8">
        <v>1496283.36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1496283.36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1810726.02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1810726.02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1069305.71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1069305.71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1143236.29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1143236.29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1157301.16</v>
      </c>
      <c r="H62" s="6">
        <v>0</v>
      </c>
      <c r="I62" s="6">
        <v>0</v>
      </c>
      <c r="J62" s="6">
        <v>0</v>
      </c>
      <c r="K62" s="5">
        <f t="shared" si="12"/>
        <v>1157301.16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1153078.65</v>
      </c>
      <c r="I63" s="6">
        <v>0</v>
      </c>
      <c r="J63" s="6">
        <v>0</v>
      </c>
      <c r="K63" s="5">
        <f t="shared" si="12"/>
        <v>1153078.65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576490.14</v>
      </c>
      <c r="J65" s="6">
        <v>0</v>
      </c>
      <c r="K65" s="5">
        <f t="shared" si="12"/>
        <v>576490.14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990484.97</v>
      </c>
      <c r="J66" s="6">
        <v>0</v>
      </c>
      <c r="K66" s="5">
        <f t="shared" si="12"/>
        <v>990484.97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551312.25</v>
      </c>
      <c r="K67" s="5">
        <f t="shared" si="12"/>
        <v>551312.25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>
      <c r="E71" s="63"/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2022-06-23T13:42:18Z</dcterms:modified>
  <cp:category/>
  <cp:version/>
  <cp:contentType/>
  <cp:contentStatus/>
</cp:coreProperties>
</file>