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<sst xmlns="http://schemas.openxmlformats.org/spreadsheetml/2006/main" count="76" uniqueCount="75">
  <si>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</si>
  <si>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</si>
  <si>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</si>
  <si>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</si>
  <si>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</si>
  <si>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</si>
  <si>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</si>
  <si>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</si>
  <si>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</si>
  <si>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</si>
  <si>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</si>
  <si>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</si>
  <si>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</si>
  <si>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</si>
  <si>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</si>
  <si>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</si>
  <si>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</si>
  <si>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</si>
  <si>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</si>
  <si>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</si>
  <si>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</si>
  <si>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</si>
  <si>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</si>
  <si>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</si>
  <si>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</si>
  <si>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</si>
  <si>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</si>
  <si>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</si>
  <si>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</si>
  <si>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</si>
  <si>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</si>
  <si>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</si>
  <si>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</si>
  <si>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</si>
  <si>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</si>
  <si>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</si>
  <si>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</si>
  <si>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</si>
  <si>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</si>
  <si>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</si>
  <si>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</si>
  <si>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</si>
  <si>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</si>
  <si>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</si>
  <si>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</si>
  <si>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</si>
  <si>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</si>
  <si>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</si>
  <si>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</si>
  <si>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</si>
  <si>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</si>
  <si>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</si>
  <si>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</si>
  <si>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</si>
  <si>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</si>
  <si>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</si>
  <si>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</si>
  <si>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</si>
  <si>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</si>
  <si>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</si>
  <si>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</si>
  <si>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</si>
  <si>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</si>
  <si>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</si>
  <si>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</si>
  <si>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</si>
  <si>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</si>
  <si>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13/06/22 - VENCIMENTO 21/06/22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</si>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</sst>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315722</v>
      </c>
      <c r="C7" s="47">
        <f t="shared" si="0"/>
        <v>265079</v>
      </c>
      <c r="D7" s="47">
        <f t="shared" si="0"/>
        <v>336413</v>
      </c>
      <c r="E7" s="47">
        <f t="shared" si="0"/>
        <v>178104</v>
      </c>
      <c r="F7" s="47">
        <f t="shared" si="0"/>
        <v>217642</v>
      </c>
      <c r="G7" s="47">
        <f t="shared" si="0"/>
        <v>214988</v>
      </c>
      <c r="H7" s="47">
        <f t="shared" si="0"/>
        <v>252882</v>
      </c>
      <c r="I7" s="47">
        <f t="shared" si="0"/>
        <v>356940</v>
      </c>
      <c r="J7" s="47">
        <f t="shared" si="0"/>
        <v>114522</v>
      </c>
      <c r="K7" s="47">
        <f t="shared" si="0"/>
        <v>2252292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18674</v>
      </c>
      <c r="C8" s="45">
        <f t="shared" si="1"/>
        <v>19248</v>
      </c>
      <c r="D8" s="45">
        <f t="shared" si="1"/>
        <v>20158</v>
      </c>
      <c r="E8" s="45">
        <f t="shared" si="1"/>
        <v>12172</v>
      </c>
      <c r="F8" s="45">
        <f t="shared" si="1"/>
        <v>13429</v>
      </c>
      <c r="G8" s="45">
        <f t="shared" si="1"/>
        <v>7170</v>
      </c>
      <c r="H8" s="45">
        <f t="shared" si="1"/>
        <v>6810</v>
      </c>
      <c r="I8" s="45">
        <f t="shared" si="1"/>
        <v>19832</v>
      </c>
      <c r="J8" s="45">
        <f t="shared" si="1"/>
        <v>3951</v>
      </c>
      <c r="K8" s="38">
        <f>SUM(B8:J8)</f>
        <v>121444</v>
      </c>
      <c r="L8"/>
      <c r="M8"/>
      <c r="N8"/>
    </row>
    <row r="9" spans="1:14" ht="16.5" customHeight="1">
      <c r="A9" s="22" t="s">
        <v>32</v>
      </c>
      <c r="B9" s="45">
        <v>18637</v>
      </c>
      <c r="C9" s="45">
        <v>19232</v>
      </c>
      <c r="D9" s="45">
        <v>20150</v>
      </c>
      <c r="E9" s="45">
        <v>12023</v>
      </c>
      <c r="F9" s="45">
        <v>13414</v>
      </c>
      <c r="G9" s="45">
        <v>7168</v>
      </c>
      <c r="H9" s="45">
        <v>6810</v>
      </c>
      <c r="I9" s="45">
        <v>19755</v>
      </c>
      <c r="J9" s="45">
        <v>3951</v>
      </c>
      <c r="K9" s="38">
        <f>SUM(B9:J9)</f>
        <v>121140</v>
      </c>
      <c r="L9"/>
      <c r="M9"/>
      <c r="N9"/>
    </row>
    <row r="10" spans="1:14" ht="16.5" customHeight="1">
      <c r="A10" s="22" t="s">
        <v>31</v>
      </c>
      <c r="B10" s="45">
        <v>37</v>
      </c>
      <c r="C10" s="45">
        <v>16</v>
      </c>
      <c r="D10" s="45">
        <v>8</v>
      </c>
      <c r="E10" s="45">
        <v>149</v>
      </c>
      <c r="F10" s="45">
        <v>15</v>
      </c>
      <c r="G10" s="45">
        <v>2</v>
      </c>
      <c r="H10" s="45">
        <v>0</v>
      </c>
      <c r="I10" s="45">
        <v>77</v>
      </c>
      <c r="J10" s="45">
        <v>0</v>
      </c>
      <c r="K10" s="38">
        <f>SUM(B10:J10)</f>
        <v>304</v>
      </c>
      <c r="L10"/>
      <c r="M10"/>
      <c r="N10"/>
    </row>
    <row r="11" spans="1:14" ht="16.5" customHeight="1">
      <c r="A11" s="44" t="s">
        <v>30</v>
      </c>
      <c r="B11" s="43">
        <v>297048</v>
      </c>
      <c r="C11" s="43">
        <v>245831</v>
      </c>
      <c r="D11" s="43">
        <v>316255</v>
      </c>
      <c r="E11" s="43">
        <v>165932</v>
      </c>
      <c r="F11" s="43">
        <v>204213</v>
      </c>
      <c r="G11" s="43">
        <v>207818</v>
      </c>
      <c r="H11" s="43">
        <v>246072</v>
      </c>
      <c r="I11" s="43">
        <v>337108</v>
      </c>
      <c r="J11" s="43">
        <v>110571</v>
      </c>
      <c r="K11" s="38">
        <f>SUM(B11:J11)</f>
        <v>2130848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1.19299685614796</v>
      </c>
      <c r="C16" s="39">
        <v>1.232436630268441</v>
      </c>
      <c r="D16" s="39">
        <v>1.078032665951703</v>
      </c>
      <c r="E16" s="39">
        <v>1.44639262322299</v>
      </c>
      <c r="F16" s="39">
        <v>1.112847417760965</v>
      </c>
      <c r="G16" s="39">
        <v>1.222657537653173</v>
      </c>
      <c r="H16" s="39">
        <v>1.17962057525505</v>
      </c>
      <c r="I16" s="39">
        <v>1.14675619728251</v>
      </c>
      <c r="J16" s="39">
        <v>1.125291788357954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1661386.3300000003</v>
      </c>
      <c r="C18" s="36">
        <f aca="true" t="shared" si="2" ref="C18:J18">SUM(C19:C27)</f>
        <v>1588614.5999999999</v>
      </c>
      <c r="D18" s="36">
        <f t="shared" si="2"/>
        <v>1948934.3699999999</v>
      </c>
      <c r="E18" s="36">
        <f t="shared" si="2"/>
        <v>1204109.7</v>
      </c>
      <c r="F18" s="36">
        <f t="shared" si="2"/>
        <v>1200774.07</v>
      </c>
      <c r="G18" s="36">
        <f t="shared" si="2"/>
        <v>1306200.6</v>
      </c>
      <c r="H18" s="36">
        <f t="shared" si="2"/>
        <v>1192488.02</v>
      </c>
      <c r="I18" s="36">
        <f t="shared" si="2"/>
        <v>1668194.4900000002</v>
      </c>
      <c r="J18" s="36">
        <f t="shared" si="2"/>
        <v>580776.9400000001</v>
      </c>
      <c r="K18" s="36">
        <f>SUM(B18:J18)</f>
        <v>12351479.12</v>
      </c>
      <c r="L18"/>
      <c r="M18"/>
      <c r="N18"/>
    </row>
    <row r="19" spans="1:14" ht="16.5" customHeight="1">
      <c r="A19" s="35" t="s">
        <v>27</v>
      </c>
      <c r="B19" s="61">
        <f>ROUND((B13+B14)*B7,2)</f>
        <v>1345670.31</v>
      </c>
      <c r="C19" s="61">
        <f aca="true" t="shared" si="3" ref="C19:J19">ROUND((C13+C14)*C7,2)</f>
        <v>1241232.42</v>
      </c>
      <c r="D19" s="61">
        <f t="shared" si="3"/>
        <v>1746218.96</v>
      </c>
      <c r="E19" s="61">
        <f t="shared" si="3"/>
        <v>803801.16</v>
      </c>
      <c r="F19" s="61">
        <f t="shared" si="3"/>
        <v>1039458.19</v>
      </c>
      <c r="G19" s="61">
        <f t="shared" si="3"/>
        <v>1037166.61</v>
      </c>
      <c r="H19" s="61">
        <f t="shared" si="3"/>
        <v>971370.34</v>
      </c>
      <c r="I19" s="61">
        <f t="shared" si="3"/>
        <v>1384998.59</v>
      </c>
      <c r="J19" s="61">
        <f t="shared" si="3"/>
        <v>502808.84</v>
      </c>
      <c r="K19" s="30">
        <f>SUM(B19:J19)</f>
        <v>10072725.42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259710.14</v>
      </c>
      <c r="C20" s="30">
        <f t="shared" si="4"/>
        <v>288507.88</v>
      </c>
      <c r="D20" s="30">
        <f t="shared" si="4"/>
        <v>136262.12</v>
      </c>
      <c r="E20" s="30">
        <f t="shared" si="4"/>
        <v>358810.91</v>
      </c>
      <c r="F20" s="30">
        <f t="shared" si="4"/>
        <v>117300.17</v>
      </c>
      <c r="G20" s="30">
        <f t="shared" si="4"/>
        <v>230932.96</v>
      </c>
      <c r="H20" s="30">
        <f t="shared" si="4"/>
        <v>174478.1</v>
      </c>
      <c r="I20" s="30">
        <f t="shared" si="4"/>
        <v>203257.13</v>
      </c>
      <c r="J20" s="30">
        <f t="shared" si="4"/>
        <v>62997.82</v>
      </c>
      <c r="K20" s="30">
        <f aca="true" t="shared" si="5" ref="K18:K26">SUM(B20:J20)</f>
        <v>1832257.2300000002</v>
      </c>
      <c r="L20"/>
      <c r="M20"/>
      <c r="N20"/>
    </row>
    <row r="21" spans="1:14" ht="16.5" customHeight="1">
      <c r="A21" s="18" t="s">
        <v>25</v>
      </c>
      <c r="B21" s="30">
        <v>51614.09</v>
      </c>
      <c r="C21" s="30">
        <v>52865.26</v>
      </c>
      <c r="D21" s="30">
        <v>58152.39</v>
      </c>
      <c r="E21" s="30">
        <v>36156.25</v>
      </c>
      <c r="F21" s="30">
        <v>40412.03</v>
      </c>
      <c r="G21" s="30">
        <v>34320.97</v>
      </c>
      <c r="H21" s="30">
        <v>41162.34</v>
      </c>
      <c r="I21" s="30">
        <v>73703.11</v>
      </c>
      <c r="J21" s="30">
        <v>18766.39</v>
      </c>
      <c r="K21" s="30">
        <f t="shared" si="5"/>
        <v>407152.82999999996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1308.34</v>
      </c>
      <c r="D24" s="30">
        <v>1604.46</v>
      </c>
      <c r="E24" s="30">
        <v>990.67</v>
      </c>
      <c r="F24" s="30">
        <v>987.98</v>
      </c>
      <c r="G24" s="30">
        <v>1076.82</v>
      </c>
      <c r="H24" s="30">
        <v>982.6</v>
      </c>
      <c r="I24" s="30">
        <v>1372.95</v>
      </c>
      <c r="J24" s="30">
        <v>479.19</v>
      </c>
      <c r="K24" s="30">
        <f t="shared" si="5"/>
        <v>10170.570000000002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-327782.28</v>
      </c>
      <c r="C29" s="30">
        <f t="shared" si="6"/>
        <v>-106326.03</v>
      </c>
      <c r="D29" s="30">
        <f t="shared" si="6"/>
        <v>589472.8200000003</v>
      </c>
      <c r="E29" s="30">
        <f t="shared" si="6"/>
        <v>54336.419999999984</v>
      </c>
      <c r="F29" s="30">
        <f t="shared" si="6"/>
        <v>-64515.409999999996</v>
      </c>
      <c r="G29" s="30">
        <f t="shared" si="6"/>
        <v>-343224.67</v>
      </c>
      <c r="H29" s="30">
        <f t="shared" si="6"/>
        <v>486806.78</v>
      </c>
      <c r="I29" s="30">
        <f t="shared" si="6"/>
        <v>-178460.52000000002</v>
      </c>
      <c r="J29" s="30">
        <f t="shared" si="6"/>
        <v>-52629.28</v>
      </c>
      <c r="K29" s="30">
        <f aca="true" t="shared" si="7" ref="K29:K37">SUM(B29:J29)</f>
        <v>57677.83000000022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-320177.78</v>
      </c>
      <c r="C30" s="30">
        <f t="shared" si="8"/>
        <v>-99050.85</v>
      </c>
      <c r="D30" s="30">
        <f t="shared" si="8"/>
        <v>-152476.83000000002</v>
      </c>
      <c r="E30" s="30">
        <f t="shared" si="8"/>
        <v>-282154.8</v>
      </c>
      <c r="F30" s="30">
        <f t="shared" si="8"/>
        <v>-59021.6</v>
      </c>
      <c r="G30" s="30">
        <f t="shared" si="8"/>
        <v>-337236.87</v>
      </c>
      <c r="H30" s="30">
        <f t="shared" si="8"/>
        <v>-83729.35</v>
      </c>
      <c r="I30" s="30">
        <f t="shared" si="8"/>
        <v>-170826.08000000002</v>
      </c>
      <c r="J30" s="30">
        <f t="shared" si="8"/>
        <v>-43269.12</v>
      </c>
      <c r="K30" s="30">
        <f t="shared" si="7"/>
        <v>-1547943.2800000003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-82002.8</v>
      </c>
      <c r="C31" s="30">
        <f aca="true" t="shared" si="9" ref="C31:J31">-ROUND((C9)*$E$3,2)</f>
        <v>-84620.8</v>
      </c>
      <c r="D31" s="30">
        <f t="shared" si="9"/>
        <v>-88660</v>
      </c>
      <c r="E31" s="30">
        <f t="shared" si="9"/>
        <v>-52901.2</v>
      </c>
      <c r="F31" s="30">
        <f t="shared" si="9"/>
        <v>-59021.6</v>
      </c>
      <c r="G31" s="30">
        <f t="shared" si="9"/>
        <v>-31539.2</v>
      </c>
      <c r="H31" s="30">
        <f t="shared" si="9"/>
        <v>-29964</v>
      </c>
      <c r="I31" s="30">
        <f t="shared" si="9"/>
        <v>-86922</v>
      </c>
      <c r="J31" s="30">
        <f t="shared" si="9"/>
        <v>-17384.4</v>
      </c>
      <c r="K31" s="30">
        <f t="shared" si="7"/>
        <v>-533016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-238174.98</v>
      </c>
      <c r="C34" s="30">
        <v>-14430.05</v>
      </c>
      <c r="D34" s="30">
        <v>-63816.83</v>
      </c>
      <c r="E34" s="30">
        <v>-229253.6</v>
      </c>
      <c r="F34" s="26">
        <v>0</v>
      </c>
      <c r="G34" s="30">
        <v>-305697.67</v>
      </c>
      <c r="H34" s="30">
        <v>-53765.35</v>
      </c>
      <c r="I34" s="30">
        <v>-83904.08</v>
      </c>
      <c r="J34" s="30">
        <v>-25884.72</v>
      </c>
      <c r="K34" s="30">
        <f t="shared" si="7"/>
        <v>-1014927.2799999998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-7275.18</v>
      </c>
      <c r="D35" s="27">
        <f t="shared" si="10"/>
        <v>741949.6500000003</v>
      </c>
      <c r="E35" s="27">
        <f t="shared" si="10"/>
        <v>336491.22</v>
      </c>
      <c r="F35" s="27">
        <f t="shared" si="10"/>
        <v>-5493.81</v>
      </c>
      <c r="G35" s="27">
        <f t="shared" si="10"/>
        <v>-5987.8</v>
      </c>
      <c r="H35" s="27">
        <f t="shared" si="10"/>
        <v>570536.13</v>
      </c>
      <c r="I35" s="27">
        <f t="shared" si="10"/>
        <v>-7634.44</v>
      </c>
      <c r="J35" s="27">
        <f t="shared" si="10"/>
        <v>-9360.16</v>
      </c>
      <c r="K35" s="30">
        <f t="shared" si="7"/>
        <v>1605621.11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2124000</v>
      </c>
      <c r="E43" s="17">
        <v>1107000</v>
      </c>
      <c r="F43" s="17">
        <v>0</v>
      </c>
      <c r="G43" s="17">
        <v>0</v>
      </c>
      <c r="H43" s="17">
        <v>1467000</v>
      </c>
      <c r="I43" s="17">
        <v>0</v>
      </c>
      <c r="J43" s="17">
        <v>0</v>
      </c>
      <c r="K43" s="17">
        <f>SUM(B43:J43)</f>
        <v>4698000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-7604.5</v>
      </c>
      <c r="C45" s="17">
        <v>-7275.18</v>
      </c>
      <c r="D45" s="17">
        <v>-8921.82</v>
      </c>
      <c r="E45" s="17">
        <v>-5508.78</v>
      </c>
      <c r="F45" s="17">
        <v>-5493.81</v>
      </c>
      <c r="G45" s="17">
        <v>-5987.8</v>
      </c>
      <c r="H45" s="17">
        <v>-5463.87</v>
      </c>
      <c r="I45" s="17">
        <v>-7634.44</v>
      </c>
      <c r="J45" s="17">
        <v>-2664.57</v>
      </c>
      <c r="K45" s="17">
        <f>SUM(B45:J45)</f>
        <v>-56554.770000000004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1333604.0500000003</v>
      </c>
      <c r="C49" s="27">
        <f>IF(C18+C29+C50&lt;0,0,C18+C29+C50)</f>
        <v>1482288.5699999998</v>
      </c>
      <c r="D49" s="27">
        <f>IF(D18+D29+D50&lt;0,0,D18+D29+D50)</f>
        <v>2538407.1900000004</v>
      </c>
      <c r="E49" s="27">
        <f>IF(E18+E29+E50&lt;0,0,E18+E29+E50)</f>
        <v>1258446.1199999999</v>
      </c>
      <c r="F49" s="27">
        <f>IF(F18+F29+F50&lt;0,0,F18+F29+F50)</f>
        <v>1136258.6600000001</v>
      </c>
      <c r="G49" s="27">
        <f>IF(G18+G29+G50&lt;0,0,G18+G29+G50)</f>
        <v>962975.9300000002</v>
      </c>
      <c r="H49" s="27">
        <f>IF(H18+H29+H50&lt;0,0,H18+H29+H50)</f>
        <v>1679294.8</v>
      </c>
      <c r="I49" s="27">
        <f>IF(I18+I29+I50&lt;0,0,I18+I29+I50)</f>
        <v>1489733.9700000002</v>
      </c>
      <c r="J49" s="27">
        <f>IF(J18+J29+J50&lt;0,0,J18+J29+J50)</f>
        <v>528147.66</v>
      </c>
      <c r="K49" s="20">
        <f>SUM(B49:J49)</f>
        <v>12409156.950000003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1333604.05</v>
      </c>
      <c r="C55" s="10">
        <f t="shared" si="11"/>
        <v>1482288.57</v>
      </c>
      <c r="D55" s="10">
        <f t="shared" si="11"/>
        <v>2538407.2</v>
      </c>
      <c r="E55" s="10">
        <f t="shared" si="11"/>
        <v>1258446.12</v>
      </c>
      <c r="F55" s="10">
        <f t="shared" si="11"/>
        <v>1136258.66</v>
      </c>
      <c r="G55" s="10">
        <f t="shared" si="11"/>
        <v>962975.93</v>
      </c>
      <c r="H55" s="10">
        <f t="shared" si="11"/>
        <v>1679294.8</v>
      </c>
      <c r="I55" s="10">
        <f>SUM(I56:I68)</f>
        <v>1489733.97</v>
      </c>
      <c r="J55" s="10">
        <f t="shared" si="11"/>
        <v>528147.66</v>
      </c>
      <c r="K55" s="5">
        <f>SUM(K56:K68)</f>
        <v>12409156.960000003</v>
      </c>
      <c r="L55" s="9"/>
    </row>
    <row r="56" spans="1:11" ht="16.5" customHeight="1">
      <c r="A56" s="7" t="s">
        <v>57</v>
      </c>
      <c r="B56" s="8">
        <v>1166503.46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1166503.46</v>
      </c>
    </row>
    <row r="57" spans="1:11" ht="16.5" customHeight="1">
      <c r="A57" s="7" t="s">
        <v>58</v>
      </c>
      <c r="B57" s="8">
        <v>167100.59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167100.59</v>
      </c>
    </row>
    <row r="58" spans="1:11" ht="16.5" customHeight="1">
      <c r="A58" s="7" t="s">
        <v>4</v>
      </c>
      <c r="B58" s="6">
        <v>0</v>
      </c>
      <c r="C58" s="8">
        <v>1482288.57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1482288.57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2538407.2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2538407.2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1258446.12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1258446.12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1136258.66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1136258.66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962975.93</v>
      </c>
      <c r="H62" s="6">
        <v>0</v>
      </c>
      <c r="I62" s="6">
        <v>0</v>
      </c>
      <c r="J62" s="6">
        <v>0</v>
      </c>
      <c r="K62" s="5">
        <f t="shared" si="12"/>
        <v>962975.93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1679294.8</v>
      </c>
      <c r="I63" s="6">
        <v>0</v>
      </c>
      <c r="J63" s="6">
        <v>0</v>
      </c>
      <c r="K63" s="5">
        <f t="shared" si="12"/>
        <v>1679294.8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563417.39</v>
      </c>
      <c r="J65" s="6">
        <v>0</v>
      </c>
      <c r="K65" s="5">
        <f t="shared" si="12"/>
        <v>563417.39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926316.58</v>
      </c>
      <c r="J66" s="6">
        <v>0</v>
      </c>
      <c r="K66" s="5">
        <f t="shared" si="12"/>
        <v>926316.58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528147.66</v>
      </c>
      <c r="K67" s="5">
        <f t="shared" si="12"/>
        <v>528147.66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2022-06-21T12:38:24Z</dcterms:modified>
  <cp:category/>
  <cp:version/>
  <cp:contentType/>
  <cp:contentStatus/>
</cp:coreProperties>
</file>