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<sst xmlns="http://schemas.openxmlformats.org/spreadsheetml/2006/main" count="76" uniqueCount="75">
  <si>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</si>
  <si>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</si>
  <si>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</si>
  <si>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</si>
  <si>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</si>
  <si>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</si>
  <si>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</si>
  <si>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</si>
  <si>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</si>
  <si>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</si>
  <si>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</si>
  <si>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</si>
  <si>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</si>
  <si>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</si>
  <si>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</si>
  <si>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</si>
  <si>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</si>
  <si>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</si>
  <si>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</si>
  <si>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</si>
  <si>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</si>
  <si>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</si>
  <si>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</si>
  <si>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</si>
  <si>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</si>
  <si>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</si>
  <si>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</si>
  <si>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</si>
  <si>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</si>
  <si>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</si>
  <si>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</si>
  <si>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</si>
  <si>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</si>
  <si>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</si>
  <si>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</si>
  <si>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</si>
  <si>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</si>
  <si>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</si>
  <si>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</si>
  <si>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</si>
  <si>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</si>
  <si>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</si>
  <si>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</si>
  <si>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</si>
  <si>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</si>
  <si>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</si>
  <si>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</si>
  <si>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</si>
  <si>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</si>
  <si>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</si>
  <si>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</si>
  <si>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</si>
  <si>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</si>
  <si>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</si>
  <si>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</si>
  <si>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</si>
  <si>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</si>
  <si>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</si>
  <si>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</si>
  <si>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</si>
  <si>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</si>
  <si>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</si>
  <si>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</si>
  <si>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</si>
  <si>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</si>
  <si>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</si>
  <si>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</si>
  <si>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12/06/22 - VENCIMENTO 20/06/22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</si>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</sst>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100443</v>
      </c>
      <c r="C7" s="47">
        <f t="shared" si="0"/>
        <v>70137</v>
      </c>
      <c r="D7" s="47">
        <f t="shared" si="0"/>
        <v>107104</v>
      </c>
      <c r="E7" s="47">
        <f t="shared" si="0"/>
        <v>49745</v>
      </c>
      <c r="F7" s="47">
        <f t="shared" si="0"/>
        <v>79921</v>
      </c>
      <c r="G7" s="47">
        <f t="shared" si="0"/>
        <v>77624</v>
      </c>
      <c r="H7" s="47">
        <f t="shared" si="0"/>
        <v>97679</v>
      </c>
      <c r="I7" s="47">
        <f t="shared" si="0"/>
        <v>124813</v>
      </c>
      <c r="J7" s="47">
        <f t="shared" si="0"/>
        <v>29107</v>
      </c>
      <c r="K7" s="47">
        <f t="shared" si="0"/>
        <v>736573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8257</v>
      </c>
      <c r="C8" s="45">
        <f t="shared" si="1"/>
        <v>7494</v>
      </c>
      <c r="D8" s="45">
        <f t="shared" si="1"/>
        <v>9715</v>
      </c>
      <c r="E8" s="45">
        <f t="shared" si="1"/>
        <v>5058</v>
      </c>
      <c r="F8" s="45">
        <f t="shared" si="1"/>
        <v>6388</v>
      </c>
      <c r="G8" s="45">
        <f t="shared" si="1"/>
        <v>3925</v>
      </c>
      <c r="H8" s="45">
        <f t="shared" si="1"/>
        <v>3804</v>
      </c>
      <c r="I8" s="45">
        <f t="shared" si="1"/>
        <v>9227</v>
      </c>
      <c r="J8" s="45">
        <f t="shared" si="1"/>
        <v>1223</v>
      </c>
      <c r="K8" s="38">
        <f>SUM(B8:J8)</f>
        <v>55091</v>
      </c>
      <c r="L8"/>
      <c r="M8"/>
      <c r="N8"/>
    </row>
    <row r="9" spans="1:14" ht="16.5" customHeight="1">
      <c r="A9" s="22" t="s">
        <v>32</v>
      </c>
      <c r="B9" s="45">
        <v>8240</v>
      </c>
      <c r="C9" s="45">
        <v>7492</v>
      </c>
      <c r="D9" s="45">
        <v>9715</v>
      </c>
      <c r="E9" s="45">
        <v>5012</v>
      </c>
      <c r="F9" s="45">
        <v>6372</v>
      </c>
      <c r="G9" s="45">
        <v>3925</v>
      </c>
      <c r="H9" s="45">
        <v>3804</v>
      </c>
      <c r="I9" s="45">
        <v>9204</v>
      </c>
      <c r="J9" s="45">
        <v>1223</v>
      </c>
      <c r="K9" s="38">
        <f>SUM(B9:J9)</f>
        <v>54987</v>
      </c>
      <c r="L9"/>
      <c r="M9"/>
      <c r="N9"/>
    </row>
    <row r="10" spans="1:14" ht="16.5" customHeight="1">
      <c r="A10" s="22" t="s">
        <v>31</v>
      </c>
      <c r="B10" s="45">
        <v>17</v>
      </c>
      <c r="C10" s="45">
        <v>2</v>
      </c>
      <c r="D10" s="45">
        <v>0</v>
      </c>
      <c r="E10" s="45">
        <v>46</v>
      </c>
      <c r="F10" s="45">
        <v>16</v>
      </c>
      <c r="G10" s="45">
        <v>0</v>
      </c>
      <c r="H10" s="45">
        <v>0</v>
      </c>
      <c r="I10" s="45">
        <v>23</v>
      </c>
      <c r="J10" s="45">
        <v>0</v>
      </c>
      <c r="K10" s="38">
        <f>SUM(B10:J10)</f>
        <v>104</v>
      </c>
      <c r="L10"/>
      <c r="M10"/>
      <c r="N10"/>
    </row>
    <row r="11" spans="1:14" ht="16.5" customHeight="1">
      <c r="A11" s="44" t="s">
        <v>30</v>
      </c>
      <c r="B11" s="43">
        <v>92186</v>
      </c>
      <c r="C11" s="43">
        <v>62643</v>
      </c>
      <c r="D11" s="43">
        <v>97389</v>
      </c>
      <c r="E11" s="43">
        <v>44687</v>
      </c>
      <c r="F11" s="43">
        <v>73533</v>
      </c>
      <c r="G11" s="43">
        <v>73699</v>
      </c>
      <c r="H11" s="43">
        <v>93875</v>
      </c>
      <c r="I11" s="43">
        <v>115586</v>
      </c>
      <c r="J11" s="43">
        <v>27884</v>
      </c>
      <c r="K11" s="38">
        <f>SUM(B11:J11)</f>
        <v>681482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1.097897930131912</v>
      </c>
      <c r="C16" s="39">
        <v>1.233395915353616</v>
      </c>
      <c r="D16" s="39">
        <v>1.059563701250367</v>
      </c>
      <c r="E16" s="39">
        <v>1.352583881242699</v>
      </c>
      <c r="F16" s="39">
        <v>1.071411486228948</v>
      </c>
      <c r="G16" s="39">
        <v>1.195186956000617</v>
      </c>
      <c r="H16" s="39">
        <v>1.099754171347217</v>
      </c>
      <c r="I16" s="39">
        <v>1.078757338255601</v>
      </c>
      <c r="J16" s="39">
        <v>1.047138835766524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496980.0200000001</v>
      </c>
      <c r="C18" s="36">
        <f aca="true" t="shared" si="2" ref="C18:J18">SUM(C19:C27)</f>
        <v>436389.05000000005</v>
      </c>
      <c r="D18" s="36">
        <f t="shared" si="2"/>
        <v>628481.3099999999</v>
      </c>
      <c r="E18" s="36">
        <f t="shared" si="2"/>
        <v>327251.83</v>
      </c>
      <c r="F18" s="36">
        <f t="shared" si="2"/>
        <v>433362.78</v>
      </c>
      <c r="G18" s="36">
        <f t="shared" si="2"/>
        <v>466820.31</v>
      </c>
      <c r="H18" s="36">
        <f t="shared" si="2"/>
        <v>441964.47000000003</v>
      </c>
      <c r="I18" s="36">
        <f t="shared" si="2"/>
        <v>563332.9900000001</v>
      </c>
      <c r="J18" s="36">
        <f t="shared" si="2"/>
        <v>140142.30000000002</v>
      </c>
      <c r="K18" s="36">
        <f>SUM(B18:J18)</f>
        <v>3934725.0600000005</v>
      </c>
      <c r="L18"/>
      <c r="M18"/>
      <c r="N18"/>
    </row>
    <row r="19" spans="1:14" ht="16.5" customHeight="1">
      <c r="A19" s="35" t="s">
        <v>27</v>
      </c>
      <c r="B19" s="62">
        <f>ROUND((B13+B14)*B7,2)</f>
        <v>428108.15</v>
      </c>
      <c r="C19" s="62">
        <f aca="true" t="shared" si="3" ref="C19:J19">ROUND((C13+C14)*C7,2)</f>
        <v>328416.5</v>
      </c>
      <c r="D19" s="62">
        <f t="shared" si="3"/>
        <v>555944.73</v>
      </c>
      <c r="E19" s="62">
        <f t="shared" si="3"/>
        <v>224504.16</v>
      </c>
      <c r="F19" s="62">
        <f t="shared" si="3"/>
        <v>381702.7</v>
      </c>
      <c r="G19" s="62">
        <f t="shared" si="3"/>
        <v>374481.46</v>
      </c>
      <c r="H19" s="62">
        <f t="shared" si="3"/>
        <v>375204.57</v>
      </c>
      <c r="I19" s="62">
        <f t="shared" si="3"/>
        <v>484299.4</v>
      </c>
      <c r="J19" s="62">
        <f t="shared" si="3"/>
        <v>127794.28</v>
      </c>
      <c r="K19" s="30">
        <f>SUM(B19:J19)</f>
        <v>3280455.9499999993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41910.9</v>
      </c>
      <c r="C20" s="30">
        <f t="shared" si="4"/>
        <v>76651.07</v>
      </c>
      <c r="D20" s="30">
        <f t="shared" si="4"/>
        <v>33114.13</v>
      </c>
      <c r="E20" s="30">
        <f t="shared" si="4"/>
        <v>79156.55</v>
      </c>
      <c r="F20" s="30">
        <f t="shared" si="4"/>
        <v>27257.96</v>
      </c>
      <c r="G20" s="30">
        <f t="shared" si="4"/>
        <v>73093.9</v>
      </c>
      <c r="H20" s="30">
        <f t="shared" si="4"/>
        <v>37428.22</v>
      </c>
      <c r="I20" s="30">
        <f t="shared" si="4"/>
        <v>38142.13</v>
      </c>
      <c r="J20" s="30">
        <f t="shared" si="4"/>
        <v>6024.07</v>
      </c>
      <c r="K20" s="30">
        <f aca="true" t="shared" si="5" ref="K20:K26">SUM(B20:J20)</f>
        <v>412778.93</v>
      </c>
      <c r="L20"/>
      <c r="M20"/>
      <c r="N20"/>
    </row>
    <row r="21" spans="1:14" ht="16.5" customHeight="1">
      <c r="A21" s="18" t="s">
        <v>25</v>
      </c>
      <c r="B21" s="30">
        <v>22701.09</v>
      </c>
      <c r="C21" s="30">
        <v>25535.88</v>
      </c>
      <c r="D21" s="30">
        <v>31164.62</v>
      </c>
      <c r="E21" s="30">
        <v>18427.41</v>
      </c>
      <c r="F21" s="30">
        <v>20709.6</v>
      </c>
      <c r="G21" s="30">
        <v>15381.44</v>
      </c>
      <c r="H21" s="30">
        <v>23738.68</v>
      </c>
      <c r="I21" s="30">
        <v>34628.88</v>
      </c>
      <c r="J21" s="30">
        <v>10251.98</v>
      </c>
      <c r="K21" s="30">
        <f t="shared" si="5"/>
        <v>202539.58000000002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1" t="s">
        <v>72</v>
      </c>
      <c r="B24" s="30">
        <v>1235.65</v>
      </c>
      <c r="C24" s="30">
        <v>1084.9</v>
      </c>
      <c r="D24" s="30">
        <v>1561.39</v>
      </c>
      <c r="E24" s="30">
        <v>813</v>
      </c>
      <c r="F24" s="30">
        <v>1076.82</v>
      </c>
      <c r="G24" s="30">
        <v>1160.27</v>
      </c>
      <c r="H24" s="30">
        <v>1098.36</v>
      </c>
      <c r="I24" s="30">
        <v>1399.87</v>
      </c>
      <c r="J24" s="30">
        <v>347.27</v>
      </c>
      <c r="K24" s="30">
        <f t="shared" si="5"/>
        <v>9777.53</v>
      </c>
      <c r="L24"/>
      <c r="M24"/>
      <c r="N24"/>
    </row>
    <row r="25" spans="1:14" ht="16.5" customHeight="1">
      <c r="A25" s="61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1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-43127</v>
      </c>
      <c r="C29" s="30">
        <f t="shared" si="6"/>
        <v>-38997.51</v>
      </c>
      <c r="D29" s="30">
        <f t="shared" si="6"/>
        <v>-470556.84</v>
      </c>
      <c r="E29" s="30">
        <f t="shared" si="6"/>
        <v>-233573.59</v>
      </c>
      <c r="F29" s="30">
        <f t="shared" si="6"/>
        <v>-34024.6</v>
      </c>
      <c r="G29" s="30">
        <f t="shared" si="6"/>
        <v>-23721.85</v>
      </c>
      <c r="H29" s="30">
        <f t="shared" si="6"/>
        <v>-337845.16</v>
      </c>
      <c r="I29" s="30">
        <f t="shared" si="6"/>
        <v>-48281.74</v>
      </c>
      <c r="J29" s="30">
        <f t="shared" si="6"/>
        <v>-14007.86</v>
      </c>
      <c r="K29" s="30">
        <f aca="true" t="shared" si="7" ref="K29:K37">SUM(B29:J29)</f>
        <v>-1244136.1500000001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-36256</v>
      </c>
      <c r="C30" s="30">
        <f t="shared" si="8"/>
        <v>-32964.8</v>
      </c>
      <c r="D30" s="30">
        <f t="shared" si="8"/>
        <v>-42746</v>
      </c>
      <c r="E30" s="30">
        <f t="shared" si="8"/>
        <v>-22052.8</v>
      </c>
      <c r="F30" s="30">
        <f t="shared" si="8"/>
        <v>-28036.8</v>
      </c>
      <c r="G30" s="30">
        <f t="shared" si="8"/>
        <v>-17270</v>
      </c>
      <c r="H30" s="30">
        <f t="shared" si="8"/>
        <v>-16737.6</v>
      </c>
      <c r="I30" s="30">
        <f t="shared" si="8"/>
        <v>-40497.6</v>
      </c>
      <c r="J30" s="30">
        <f t="shared" si="8"/>
        <v>-5381.2</v>
      </c>
      <c r="K30" s="30">
        <f t="shared" si="7"/>
        <v>-241942.80000000002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-36256</v>
      </c>
      <c r="C31" s="30">
        <f aca="true" t="shared" si="9" ref="C31:J31">-ROUND((C9)*$E$3,2)</f>
        <v>-32964.8</v>
      </c>
      <c r="D31" s="30">
        <f t="shared" si="9"/>
        <v>-42746</v>
      </c>
      <c r="E31" s="30">
        <f t="shared" si="9"/>
        <v>-22052.8</v>
      </c>
      <c r="F31" s="30">
        <f t="shared" si="9"/>
        <v>-28036.8</v>
      </c>
      <c r="G31" s="30">
        <f t="shared" si="9"/>
        <v>-17270</v>
      </c>
      <c r="H31" s="30">
        <f t="shared" si="9"/>
        <v>-16737.6</v>
      </c>
      <c r="I31" s="30">
        <f t="shared" si="9"/>
        <v>-40497.6</v>
      </c>
      <c r="J31" s="30">
        <f t="shared" si="9"/>
        <v>-5381.2</v>
      </c>
      <c r="K31" s="30">
        <f t="shared" si="7"/>
        <v>-241942.80000000002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-6871</v>
      </c>
      <c r="C35" s="27">
        <f t="shared" si="10"/>
        <v>-6032.71</v>
      </c>
      <c r="D35" s="27">
        <f t="shared" si="10"/>
        <v>-427810.84</v>
      </c>
      <c r="E35" s="27">
        <f t="shared" si="10"/>
        <v>-211520.79</v>
      </c>
      <c r="F35" s="27">
        <f t="shared" si="10"/>
        <v>-5987.8</v>
      </c>
      <c r="G35" s="27">
        <f t="shared" si="10"/>
        <v>-6451.85</v>
      </c>
      <c r="H35" s="27">
        <f t="shared" si="10"/>
        <v>-321107.56</v>
      </c>
      <c r="I35" s="27">
        <f t="shared" si="10"/>
        <v>-7784.14</v>
      </c>
      <c r="J35" s="27">
        <f t="shared" si="10"/>
        <v>-8626.66</v>
      </c>
      <c r="K35" s="30">
        <f t="shared" si="7"/>
        <v>-1002193.3500000001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70</v>
      </c>
      <c r="B45" s="17">
        <v>-6871</v>
      </c>
      <c r="C45" s="17">
        <v>-6032.71</v>
      </c>
      <c r="D45" s="17">
        <v>-8682.31</v>
      </c>
      <c r="E45" s="17">
        <v>-4520.79</v>
      </c>
      <c r="F45" s="17">
        <v>-5987.8</v>
      </c>
      <c r="G45" s="17">
        <v>-6451.85</v>
      </c>
      <c r="H45" s="17">
        <v>-6107.56</v>
      </c>
      <c r="I45" s="17">
        <v>-7784.14</v>
      </c>
      <c r="J45" s="17">
        <v>-1931.07</v>
      </c>
      <c r="K45" s="17">
        <f>SUM(B45:J45)</f>
        <v>-54369.229999999996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453853.0200000001</v>
      </c>
      <c r="C49" s="27">
        <f>IF(C18+C29+C50&lt;0,0,C18+C29+C50)</f>
        <v>397391.54000000004</v>
      </c>
      <c r="D49" s="27">
        <f>IF(D18+D29+D50&lt;0,0,D18+D29+D50)</f>
        <v>157924.4699999999</v>
      </c>
      <c r="E49" s="27">
        <f>IF(E18+E29+E50&lt;0,0,E18+E29+E50)</f>
        <v>93678.24000000002</v>
      </c>
      <c r="F49" s="27">
        <f>IF(F18+F29+F50&lt;0,0,F18+F29+F50)</f>
        <v>399338.18000000005</v>
      </c>
      <c r="G49" s="27">
        <f>IF(G18+G29+G50&lt;0,0,G18+G29+G50)</f>
        <v>443098.46</v>
      </c>
      <c r="H49" s="27">
        <f>IF(H18+H29+H50&lt;0,0,H18+H29+H50)</f>
        <v>104119.31000000006</v>
      </c>
      <c r="I49" s="27">
        <f>IF(I18+I29+I50&lt;0,0,I18+I29+I50)</f>
        <v>515051.2500000001</v>
      </c>
      <c r="J49" s="27">
        <f>IF(J18+J29+J50&lt;0,0,J18+J29+J50)</f>
        <v>126134.44000000002</v>
      </c>
      <c r="K49" s="20">
        <f>SUM(B49:J49)</f>
        <v>2690588.91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H55">SUM(B56:B67)</f>
        <v>453853.03</v>
      </c>
      <c r="C55" s="10">
        <f t="shared" si="11"/>
        <v>397391.54</v>
      </c>
      <c r="D55" s="10">
        <f t="shared" si="11"/>
        <v>157924.47</v>
      </c>
      <c r="E55" s="10">
        <f t="shared" si="11"/>
        <v>93678.23</v>
      </c>
      <c r="F55" s="10">
        <f t="shared" si="11"/>
        <v>399338.17</v>
      </c>
      <c r="G55" s="10">
        <f t="shared" si="11"/>
        <v>443098.46</v>
      </c>
      <c r="H55" s="10">
        <f t="shared" si="11"/>
        <v>104119.31</v>
      </c>
      <c r="I55" s="10">
        <f>SUM(I56:I68)</f>
        <v>515051.26</v>
      </c>
      <c r="J55" s="10">
        <f>SUM(J56:J67)</f>
        <v>126134.45</v>
      </c>
      <c r="K55" s="5">
        <f>SUM(K56:K68)</f>
        <v>2690588.92</v>
      </c>
      <c r="L55" s="9"/>
    </row>
    <row r="56" spans="1:11" ht="16.5" customHeight="1">
      <c r="A56" s="7" t="s">
        <v>57</v>
      </c>
      <c r="B56" s="8">
        <v>396486.01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6">SUM(B56:J56)</f>
        <v>396486.01</v>
      </c>
    </row>
    <row r="57" spans="1:11" ht="16.5" customHeight="1">
      <c r="A57" s="7" t="s">
        <v>58</v>
      </c>
      <c r="B57" s="8">
        <v>57367.02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57367.02</v>
      </c>
    </row>
    <row r="58" spans="1:11" ht="16.5" customHeight="1">
      <c r="A58" s="7" t="s">
        <v>4</v>
      </c>
      <c r="B58" s="6">
        <v>0</v>
      </c>
      <c r="C58" s="8">
        <v>397391.54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397391.54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157924.47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157924.47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93678.23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93678.23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399338.17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399338.17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443098.46</v>
      </c>
      <c r="H62" s="6">
        <v>0</v>
      </c>
      <c r="I62" s="6">
        <v>0</v>
      </c>
      <c r="J62" s="6">
        <v>0</v>
      </c>
      <c r="K62" s="5">
        <f t="shared" si="12"/>
        <v>443098.46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104119.31</v>
      </c>
      <c r="I63" s="6">
        <v>0</v>
      </c>
      <c r="J63" s="6">
        <v>0</v>
      </c>
      <c r="K63" s="5">
        <f t="shared" si="12"/>
        <v>104119.31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181401.05</v>
      </c>
      <c r="J65" s="6">
        <v>0</v>
      </c>
      <c r="K65" s="5">
        <f t="shared" si="12"/>
        <v>181401.05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333650.21</v>
      </c>
      <c r="J66" s="6">
        <v>0</v>
      </c>
      <c r="K66" s="5">
        <f t="shared" si="12"/>
        <v>333650.21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126134.45</v>
      </c>
      <c r="K67" s="5">
        <f>SUM(B67:J67)</f>
        <v>126134.45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2022-06-16T07:32:41Z</dcterms:modified>
  <cp:category/>
  <cp:version/>
  <cp:contentType/>
  <cp:contentStatus/>
</cp:coreProperties>
</file>