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<sst xmlns="http://schemas.openxmlformats.org/spreadsheetml/2006/main" count="76" uniqueCount="75">
  <si>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</si>
  <si>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</si>
  <si>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</si>
  <si>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</si>
  <si>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</si>
  <si>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</si>
  <si>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</si>
  <si>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</si>
  <si>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</si>
  <si>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</si>
  <si>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</si>
  <si>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</si>
  <si>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</si>
  <si>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</si>
  <si>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</si>
  <si>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</si>
  <si>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</si>
  <si>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</si>
  <si>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</si>
  <si>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</si>
  <si>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</si>
  <si>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</si>
  <si>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</si>
  <si>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</si>
  <si>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</si>
  <si>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</si>
  <si>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</si>
  <si>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</si>
  <si>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</si>
  <si>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</si>
  <si>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</si>
  <si>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</si>
  <si>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</si>
  <si>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</si>
  <si>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</si>
  <si>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</si>
  <si>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</si>
  <si>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</si>
  <si>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</si>
  <si>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</si>
  <si>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</si>
  <si>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</si>
  <si>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</si>
  <si>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</si>
  <si>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</si>
  <si>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</si>
  <si>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</si>
  <si>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</si>
  <si>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</si>
  <si>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</si>
  <si>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</si>
  <si>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</si>
  <si>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</si>
  <si>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</si>
  <si>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</si>
  <si>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</si>
  <si>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</si>
  <si>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</si>
  <si>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</si>
  <si>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</si>
  <si>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</si>
  <si>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</si>
  <si>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</si>
  <si>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</si>
  <si>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</si>
  <si>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</si>
  <si>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</si>
  <si>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06/06/22 - VENCIMENTO 13/06/22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</si>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</sst>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48</v>
      </c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0" t="s">
        <v>46</v>
      </c>
    </row>
    <row r="5" spans="1:11" ht="43.5" customHeight="1">
      <c r="A5" s="60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60"/>
    </row>
    <row r="6" spans="1:11" ht="18.75" customHeight="1">
      <c r="A6" s="60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60"/>
    </row>
    <row r="7" spans="1:14" ht="16.5" customHeight="1">
      <c r="A7" s="13" t="s">
        <v>34</v>
      </c>
      <c r="B7" s="47">
        <f aca="true" t="shared" si="0" ref="B7:K7">B8+B11</f>
        <v>321557</v>
      </c>
      <c r="C7" s="47">
        <f t="shared" si="0"/>
        <v>265530</v>
      </c>
      <c r="D7" s="47">
        <f t="shared" si="0"/>
        <v>335715</v>
      </c>
      <c r="E7" s="47">
        <f t="shared" si="0"/>
        <v>180733</v>
      </c>
      <c r="F7" s="47">
        <f t="shared" si="0"/>
        <v>218808</v>
      </c>
      <c r="G7" s="47">
        <f t="shared" si="0"/>
        <v>213814</v>
      </c>
      <c r="H7" s="47">
        <f t="shared" si="0"/>
        <v>241353</v>
      </c>
      <c r="I7" s="47">
        <f t="shared" si="0"/>
        <v>359832</v>
      </c>
      <c r="J7" s="47">
        <f t="shared" si="0"/>
        <v>112735</v>
      </c>
      <c r="K7" s="47">
        <f t="shared" si="0"/>
        <v>2250077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19542</v>
      </c>
      <c r="C8" s="45">
        <f t="shared" si="1"/>
        <v>19866</v>
      </c>
      <c r="D8" s="45">
        <f t="shared" si="1"/>
        <v>21524</v>
      </c>
      <c r="E8" s="45">
        <f t="shared" si="1"/>
        <v>13210</v>
      </c>
      <c r="F8" s="45">
        <f t="shared" si="1"/>
        <v>13921</v>
      </c>
      <c r="G8" s="45">
        <f t="shared" si="1"/>
        <v>7420</v>
      </c>
      <c r="H8" s="45">
        <f t="shared" si="1"/>
        <v>7274</v>
      </c>
      <c r="I8" s="45">
        <f t="shared" si="1"/>
        <v>20916</v>
      </c>
      <c r="J8" s="45">
        <f t="shared" si="1"/>
        <v>4095</v>
      </c>
      <c r="K8" s="38">
        <f>SUM(B8:J8)</f>
        <v>127768</v>
      </c>
      <c r="L8"/>
      <c r="M8"/>
      <c r="N8"/>
    </row>
    <row r="9" spans="1:14" ht="16.5" customHeight="1">
      <c r="A9" s="22" t="s">
        <v>32</v>
      </c>
      <c r="B9" s="45">
        <v>19499</v>
      </c>
      <c r="C9" s="45">
        <v>19856</v>
      </c>
      <c r="D9" s="45">
        <v>21520</v>
      </c>
      <c r="E9" s="45">
        <v>13053</v>
      </c>
      <c r="F9" s="45">
        <v>13905</v>
      </c>
      <c r="G9" s="45">
        <v>7417</v>
      </c>
      <c r="H9" s="45">
        <v>7274</v>
      </c>
      <c r="I9" s="45">
        <v>20850</v>
      </c>
      <c r="J9" s="45">
        <v>4095</v>
      </c>
      <c r="K9" s="38">
        <f>SUM(B9:J9)</f>
        <v>127469</v>
      </c>
      <c r="L9"/>
      <c r="M9"/>
      <c r="N9"/>
    </row>
    <row r="10" spans="1:14" ht="16.5" customHeight="1">
      <c r="A10" s="22" t="s">
        <v>31</v>
      </c>
      <c r="B10" s="45">
        <v>43</v>
      </c>
      <c r="C10" s="45">
        <v>10</v>
      </c>
      <c r="D10" s="45">
        <v>4</v>
      </c>
      <c r="E10" s="45">
        <v>157</v>
      </c>
      <c r="F10" s="45">
        <v>16</v>
      </c>
      <c r="G10" s="45">
        <v>3</v>
      </c>
      <c r="H10" s="45">
        <v>0</v>
      </c>
      <c r="I10" s="45">
        <v>66</v>
      </c>
      <c r="J10" s="45">
        <v>0</v>
      </c>
      <c r="K10" s="38">
        <f>SUM(B10:J10)</f>
        <v>299</v>
      </c>
      <c r="L10"/>
      <c r="M10"/>
      <c r="N10"/>
    </row>
    <row r="11" spans="1:14" ht="16.5" customHeight="1">
      <c r="A11" s="44" t="s">
        <v>30</v>
      </c>
      <c r="B11" s="43">
        <v>302015</v>
      </c>
      <c r="C11" s="43">
        <v>245664</v>
      </c>
      <c r="D11" s="43">
        <v>314191</v>
      </c>
      <c r="E11" s="43">
        <v>167523</v>
      </c>
      <c r="F11" s="43">
        <v>204887</v>
      </c>
      <c r="G11" s="43">
        <v>206394</v>
      </c>
      <c r="H11" s="43">
        <v>234079</v>
      </c>
      <c r="I11" s="43">
        <v>338916</v>
      </c>
      <c r="J11" s="43">
        <v>108640</v>
      </c>
      <c r="K11" s="38">
        <f>SUM(B11:J11)</f>
        <v>2122309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1.175389143552634</v>
      </c>
      <c r="C16" s="39">
        <v>1.224013602034186</v>
      </c>
      <c r="D16" s="39">
        <v>1.082358471862922</v>
      </c>
      <c r="E16" s="39">
        <v>1.425945635721423</v>
      </c>
      <c r="F16" s="39">
        <v>1.111758215688665</v>
      </c>
      <c r="G16" s="39">
        <v>1.235494960808517</v>
      </c>
      <c r="H16" s="39">
        <v>1.231493213412898</v>
      </c>
      <c r="I16" s="39">
        <v>1.143315863635504</v>
      </c>
      <c r="J16" s="39">
        <v>1.136070260651762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1665895.27</v>
      </c>
      <c r="C18" s="36">
        <f aca="true" t="shared" si="2" ref="C18:J18">SUM(C19:C26)</f>
        <v>1579453.71</v>
      </c>
      <c r="D18" s="36">
        <f t="shared" si="2"/>
        <v>1951790.62</v>
      </c>
      <c r="E18" s="36">
        <f t="shared" si="2"/>
        <v>1204199.5999999999</v>
      </c>
      <c r="F18" s="36">
        <f t="shared" si="2"/>
        <v>1205794.6800000002</v>
      </c>
      <c r="G18" s="36">
        <f t="shared" si="2"/>
        <v>1313065.1200000003</v>
      </c>
      <c r="H18" s="36">
        <f t="shared" si="2"/>
        <v>1187986.71</v>
      </c>
      <c r="I18" s="36">
        <f t="shared" si="2"/>
        <v>1676124.9299999997</v>
      </c>
      <c r="J18" s="36">
        <f t="shared" si="2"/>
        <v>577405.8300000002</v>
      </c>
      <c r="K18" s="36">
        <f>SUM(B18:J18)</f>
        <v>12361716.47</v>
      </c>
      <c r="L18"/>
      <c r="M18"/>
      <c r="N18"/>
    </row>
    <row r="19" spans="1:14" ht="16.5" customHeight="1">
      <c r="A19" s="35" t="s">
        <v>27</v>
      </c>
      <c r="B19" s="57">
        <f>ROUND((B13+B14)*B7,2)</f>
        <v>1370540.25</v>
      </c>
      <c r="C19" s="57">
        <f aca="true" t="shared" si="3" ref="C19:J19">ROUND((C13+C14)*C7,2)</f>
        <v>1243344.23</v>
      </c>
      <c r="D19" s="57">
        <f t="shared" si="3"/>
        <v>1742595.85</v>
      </c>
      <c r="E19" s="57">
        <f t="shared" si="3"/>
        <v>815666.1</v>
      </c>
      <c r="F19" s="57">
        <f t="shared" si="3"/>
        <v>1045027.01</v>
      </c>
      <c r="G19" s="57">
        <f t="shared" si="3"/>
        <v>1031502.88</v>
      </c>
      <c r="H19" s="57">
        <f t="shared" si="3"/>
        <v>927085.14</v>
      </c>
      <c r="I19" s="57">
        <f t="shared" si="3"/>
        <v>1396220.13</v>
      </c>
      <c r="J19" s="57">
        <f t="shared" si="3"/>
        <v>494963.02</v>
      </c>
      <c r="K19" s="30">
        <f>SUM(B19:J19)</f>
        <v>10066944.61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240377.88</v>
      </c>
      <c r="C20" s="30">
        <f t="shared" si="4"/>
        <v>278526.02</v>
      </c>
      <c r="D20" s="30">
        <f t="shared" si="4"/>
        <v>143517.53</v>
      </c>
      <c r="E20" s="30">
        <f t="shared" si="4"/>
        <v>347429.42</v>
      </c>
      <c r="F20" s="30">
        <f t="shared" si="4"/>
        <v>116790.35</v>
      </c>
      <c r="G20" s="30">
        <f t="shared" si="4"/>
        <v>242913.73</v>
      </c>
      <c r="H20" s="30">
        <f t="shared" si="4"/>
        <v>214613.92</v>
      </c>
      <c r="I20" s="30">
        <f t="shared" si="4"/>
        <v>200100.49</v>
      </c>
      <c r="J20" s="30">
        <f t="shared" si="4"/>
        <v>67349.75</v>
      </c>
      <c r="K20" s="30">
        <f aca="true" t="shared" si="5" ref="K20:K26">SUM(B20:J20)</f>
        <v>1851619.09</v>
      </c>
      <c r="L20"/>
      <c r="M20"/>
      <c r="N20"/>
    </row>
    <row r="21" spans="1:14" ht="16.5" customHeight="1">
      <c r="A21" s="18" t="s">
        <v>25</v>
      </c>
      <c r="B21" s="30">
        <v>50585.35</v>
      </c>
      <c r="C21" s="30">
        <v>51585.19</v>
      </c>
      <c r="D21" s="30">
        <v>57379.03</v>
      </c>
      <c r="E21" s="30">
        <v>35765.39</v>
      </c>
      <c r="F21" s="30">
        <v>40370.95</v>
      </c>
      <c r="G21" s="30">
        <v>34866.07</v>
      </c>
      <c r="H21" s="30">
        <v>40818.49</v>
      </c>
      <c r="I21" s="30">
        <v>73565.96</v>
      </c>
      <c r="J21" s="30">
        <v>18894.56</v>
      </c>
      <c r="K21" s="30">
        <f t="shared" si="5"/>
        <v>403830.99000000005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56" t="s">
        <v>72</v>
      </c>
      <c r="B24" s="30">
        <v>1367.56</v>
      </c>
      <c r="C24" s="30">
        <v>1297.57</v>
      </c>
      <c r="D24" s="30">
        <v>1601.77</v>
      </c>
      <c r="E24" s="30">
        <v>987.98</v>
      </c>
      <c r="F24" s="30">
        <v>990.67</v>
      </c>
      <c r="G24" s="30">
        <v>1079.51</v>
      </c>
      <c r="H24" s="30">
        <v>974.52</v>
      </c>
      <c r="I24" s="30">
        <v>1375.64</v>
      </c>
      <c r="J24" s="30">
        <v>473.8</v>
      </c>
      <c r="K24" s="30">
        <f t="shared" si="5"/>
        <v>10149.019999999999</v>
      </c>
      <c r="L24"/>
      <c r="M24"/>
      <c r="N24"/>
    </row>
    <row r="25" spans="1:14" ht="16.5" customHeight="1">
      <c r="A25" s="56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56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-153164.28</v>
      </c>
      <c r="C29" s="30">
        <f t="shared" si="6"/>
        <v>-103116.61</v>
      </c>
      <c r="D29" s="30">
        <f t="shared" si="6"/>
        <v>-146324.58000000002</v>
      </c>
      <c r="E29" s="30">
        <f t="shared" si="6"/>
        <v>-126153.48999999999</v>
      </c>
      <c r="F29" s="30">
        <f t="shared" si="6"/>
        <v>-66690.78</v>
      </c>
      <c r="G29" s="30">
        <f t="shared" si="6"/>
        <v>-119220.55</v>
      </c>
      <c r="H29" s="30">
        <f t="shared" si="6"/>
        <v>-51590.43</v>
      </c>
      <c r="I29" s="30">
        <f t="shared" si="6"/>
        <v>-121496.12</v>
      </c>
      <c r="J29" s="30">
        <f t="shared" si="6"/>
        <v>-34168.22</v>
      </c>
      <c r="K29" s="30">
        <f aca="true" t="shared" si="7" ref="K29:K37">SUM(B29:J29)</f>
        <v>-921925.06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-145559.78</v>
      </c>
      <c r="C30" s="30">
        <f t="shared" si="8"/>
        <v>-95901.31</v>
      </c>
      <c r="D30" s="30">
        <f t="shared" si="8"/>
        <v>-114289.2</v>
      </c>
      <c r="E30" s="30">
        <f t="shared" si="8"/>
        <v>-120659.68</v>
      </c>
      <c r="F30" s="30">
        <f t="shared" si="8"/>
        <v>-61182</v>
      </c>
      <c r="G30" s="30">
        <f t="shared" si="8"/>
        <v>-113217.78</v>
      </c>
      <c r="H30" s="30">
        <f t="shared" si="8"/>
        <v>-46171.47</v>
      </c>
      <c r="I30" s="30">
        <f t="shared" si="8"/>
        <v>-113846.70999999999</v>
      </c>
      <c r="J30" s="30">
        <f t="shared" si="8"/>
        <v>-24838</v>
      </c>
      <c r="K30" s="30">
        <f t="shared" si="7"/>
        <v>-835665.9299999999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-85795.6</v>
      </c>
      <c r="C31" s="30">
        <f aca="true" t="shared" si="9" ref="C31:J31">-ROUND((C9)*$E$3,2)</f>
        <v>-87366.4</v>
      </c>
      <c r="D31" s="30">
        <f t="shared" si="9"/>
        <v>-94688</v>
      </c>
      <c r="E31" s="30">
        <f t="shared" si="9"/>
        <v>-57433.2</v>
      </c>
      <c r="F31" s="30">
        <f t="shared" si="9"/>
        <v>-61182</v>
      </c>
      <c r="G31" s="30">
        <f t="shared" si="9"/>
        <v>-32634.8</v>
      </c>
      <c r="H31" s="30">
        <f t="shared" si="9"/>
        <v>-32005.6</v>
      </c>
      <c r="I31" s="30">
        <f t="shared" si="9"/>
        <v>-91740</v>
      </c>
      <c r="J31" s="30">
        <f t="shared" si="9"/>
        <v>-18018</v>
      </c>
      <c r="K31" s="30">
        <f t="shared" si="7"/>
        <v>-560863.6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-59764.18</v>
      </c>
      <c r="C34" s="30">
        <v>-8534.91</v>
      </c>
      <c r="D34" s="30">
        <v>-19601.2</v>
      </c>
      <c r="E34" s="30">
        <v>-63226.48</v>
      </c>
      <c r="F34" s="26">
        <v>0</v>
      </c>
      <c r="G34" s="30">
        <v>-80582.98</v>
      </c>
      <c r="H34" s="30">
        <v>-14165.87</v>
      </c>
      <c r="I34" s="30">
        <v>-22106.71</v>
      </c>
      <c r="J34" s="30">
        <v>-6820</v>
      </c>
      <c r="K34" s="30">
        <f t="shared" si="7"/>
        <v>-274802.33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-7215.3</v>
      </c>
      <c r="D35" s="27">
        <f t="shared" si="10"/>
        <v>-32035.380000000026</v>
      </c>
      <c r="E35" s="27">
        <f t="shared" si="10"/>
        <v>-5493.81</v>
      </c>
      <c r="F35" s="27">
        <f t="shared" si="10"/>
        <v>-5508.78</v>
      </c>
      <c r="G35" s="27">
        <f t="shared" si="10"/>
        <v>-6002.77</v>
      </c>
      <c r="H35" s="27">
        <f t="shared" si="10"/>
        <v>-5418.96</v>
      </c>
      <c r="I35" s="27">
        <f t="shared" si="10"/>
        <v>-7649.41</v>
      </c>
      <c r="J35" s="27">
        <f t="shared" si="10"/>
        <v>-9330.220000000001</v>
      </c>
      <c r="K35" s="30">
        <f t="shared" si="7"/>
        <v>-86259.13000000003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-7604.5</v>
      </c>
      <c r="C45" s="17">
        <v>-7215.3</v>
      </c>
      <c r="D45" s="17">
        <v>-8906.85</v>
      </c>
      <c r="E45" s="17">
        <v>-5493.81</v>
      </c>
      <c r="F45" s="17">
        <v>-5508.78</v>
      </c>
      <c r="G45" s="17">
        <v>-6002.77</v>
      </c>
      <c r="H45" s="17">
        <v>-5418.96</v>
      </c>
      <c r="I45" s="17">
        <v>-7649.41</v>
      </c>
      <c r="J45" s="17">
        <v>-2634.63</v>
      </c>
      <c r="K45" s="17">
        <f>SUM(B45:J45)</f>
        <v>-56435.01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1512730.99</v>
      </c>
      <c r="C49" s="27">
        <f t="shared" si="11"/>
        <v>1476337.0999999999</v>
      </c>
      <c r="D49" s="27">
        <f t="shared" si="11"/>
        <v>1805466.04</v>
      </c>
      <c r="E49" s="27">
        <f t="shared" si="11"/>
        <v>1078046.1099999999</v>
      </c>
      <c r="F49" s="27">
        <f t="shared" si="11"/>
        <v>1139103.9000000001</v>
      </c>
      <c r="G49" s="27">
        <f t="shared" si="11"/>
        <v>1193844.5700000003</v>
      </c>
      <c r="H49" s="27">
        <f t="shared" si="11"/>
        <v>1136396.28</v>
      </c>
      <c r="I49" s="27">
        <f t="shared" si="11"/>
        <v>1554628.8099999996</v>
      </c>
      <c r="J49" s="27">
        <f t="shared" si="11"/>
        <v>543237.6100000002</v>
      </c>
      <c r="K49" s="20">
        <f>SUM(B49:J49)</f>
        <v>11439791.41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1512730.99</v>
      </c>
      <c r="C55" s="10">
        <f t="shared" si="13"/>
        <v>1476337.09</v>
      </c>
      <c r="D55" s="10">
        <f t="shared" si="13"/>
        <v>1805466.04</v>
      </c>
      <c r="E55" s="10">
        <f t="shared" si="13"/>
        <v>1078046.11</v>
      </c>
      <c r="F55" s="10">
        <f t="shared" si="13"/>
        <v>1139103.9</v>
      </c>
      <c r="G55" s="10">
        <f t="shared" si="13"/>
        <v>1193844.57</v>
      </c>
      <c r="H55" s="10">
        <f t="shared" si="13"/>
        <v>1136396.28</v>
      </c>
      <c r="I55" s="10">
        <f>SUM(I56:I68)</f>
        <v>1554628.82</v>
      </c>
      <c r="J55" s="10">
        <f t="shared" si="13"/>
        <v>543237.6</v>
      </c>
      <c r="K55" s="5">
        <f>SUM(K56:K68)</f>
        <v>11439791.4</v>
      </c>
      <c r="L55" s="9"/>
    </row>
    <row r="56" spans="1:11" ht="16.5" customHeight="1">
      <c r="A56" s="7" t="s">
        <v>57</v>
      </c>
      <c r="B56" s="8">
        <v>1319101.42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1319101.42</v>
      </c>
    </row>
    <row r="57" spans="1:11" ht="16.5" customHeight="1">
      <c r="A57" s="7" t="s">
        <v>58</v>
      </c>
      <c r="B57" s="8">
        <v>193629.57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193629.57</v>
      </c>
    </row>
    <row r="58" spans="1:11" ht="16.5" customHeight="1">
      <c r="A58" s="7" t="s">
        <v>4</v>
      </c>
      <c r="B58" s="6">
        <v>0</v>
      </c>
      <c r="C58" s="8">
        <v>1476337.09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1476337.09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1805466.04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1805466.04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1078046.11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1078046.11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1139103.9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1139103.9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1193844.57</v>
      </c>
      <c r="H62" s="6">
        <v>0</v>
      </c>
      <c r="I62" s="6">
        <v>0</v>
      </c>
      <c r="J62" s="6">
        <v>0</v>
      </c>
      <c r="K62" s="5">
        <f t="shared" si="14"/>
        <v>1193844.57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1136396.28</v>
      </c>
      <c r="I63" s="6">
        <v>0</v>
      </c>
      <c r="J63" s="6">
        <v>0</v>
      </c>
      <c r="K63" s="5">
        <f t="shared" si="14"/>
        <v>1136396.28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584695.9</v>
      </c>
      <c r="J65" s="6">
        <v>0</v>
      </c>
      <c r="K65" s="5">
        <f t="shared" si="14"/>
        <v>584695.9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969932.92</v>
      </c>
      <c r="J66" s="6">
        <v>0</v>
      </c>
      <c r="K66" s="5">
        <f t="shared" si="14"/>
        <v>969932.92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543237.6</v>
      </c>
      <c r="K67" s="5">
        <f t="shared" si="14"/>
        <v>543237.6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2022-06-10T18:44:34Z</dcterms:modified>
  <cp:category/>
  <cp:version/>
  <cp:contentType/>
  <cp:contentStatus/>
</cp:coreProperties>
</file>