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<sst xmlns="http://schemas.openxmlformats.org/spreadsheetml/2006/main" count="76" uniqueCount="75">
  <si>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</si>
  <si>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</si>
  <si>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</si>
  <si>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</si>
  <si>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</si>
  <si>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</si>
  <si>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</si>
  <si>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</si>
  <si>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</si>
  <si>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</si>
  <si>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</si>
  <si>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</si>
  <si>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</si>
  <si>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</si>
  <si>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</si>
  <si>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</si>
  <si>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</si>
  <si>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</si>
  <si>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</si>
  <si>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</si>
  <si>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</si>
  <si>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</si>
  <si>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</si>
  <si>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</si>
  <si>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</si>
  <si>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</si>
  <si>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</si>
  <si>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</si>
  <si>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</si>
  <si>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</si>
  <si>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</si>
  <si>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</si>
  <si>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</si>
  <si>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</si>
  <si>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</si>
  <si>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</si>
  <si>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</si>
  <si>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</si>
  <si>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</si>
  <si>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</si>
  <si>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</si>
  <si>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</si>
  <si>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</si>
  <si>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</si>
  <si>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</si>
  <si>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</si>
  <si>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</si>
  <si>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</si>
  <si>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</si>
  <si>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</si>
  <si>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</si>
  <si>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</si>
  <si>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</si>
  <si>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</si>
  <si>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</si>
  <si>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</si>
  <si>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</si>
  <si>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</si>
  <si>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</si>
  <si>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</si>
  <si>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</si>
  <si>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</si>
  <si>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</si>
  <si>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</si>
  <si>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</si>
  <si>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</si>
  <si>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</si>
  <si>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05/06/22 - VENCIMENTO 10/06/22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</si>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</sst>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95550</v>
      </c>
      <c r="C7" s="47">
        <f t="shared" si="0"/>
        <v>66702</v>
      </c>
      <c r="D7" s="47">
        <f t="shared" si="0"/>
        <v>102014</v>
      </c>
      <c r="E7" s="47">
        <f t="shared" si="0"/>
        <v>48166</v>
      </c>
      <c r="F7" s="47">
        <f t="shared" si="0"/>
        <v>77696</v>
      </c>
      <c r="G7" s="47">
        <f t="shared" si="0"/>
        <v>75410</v>
      </c>
      <c r="H7" s="47">
        <f t="shared" si="0"/>
        <v>93022</v>
      </c>
      <c r="I7" s="47">
        <f t="shared" si="0"/>
        <v>120597</v>
      </c>
      <c r="J7" s="47">
        <f t="shared" si="0"/>
        <v>27827</v>
      </c>
      <c r="K7" s="47">
        <f t="shared" si="0"/>
        <v>706984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8046</v>
      </c>
      <c r="C8" s="45">
        <f t="shared" si="1"/>
        <v>7188</v>
      </c>
      <c r="D8" s="45">
        <f t="shared" si="1"/>
        <v>8984</v>
      </c>
      <c r="E8" s="45">
        <f t="shared" si="1"/>
        <v>4723</v>
      </c>
      <c r="F8" s="45">
        <f t="shared" si="1"/>
        <v>6059</v>
      </c>
      <c r="G8" s="45">
        <f t="shared" si="1"/>
        <v>3839</v>
      </c>
      <c r="H8" s="45">
        <f t="shared" si="1"/>
        <v>3505</v>
      </c>
      <c r="I8" s="45">
        <f t="shared" si="1"/>
        <v>8815</v>
      </c>
      <c r="J8" s="45">
        <f t="shared" si="1"/>
        <v>1110</v>
      </c>
      <c r="K8" s="38">
        <f>SUM(B8:J8)</f>
        <v>52269</v>
      </c>
      <c r="L8"/>
      <c r="M8"/>
      <c r="N8"/>
    </row>
    <row r="9" spans="1:14" ht="16.5" customHeight="1">
      <c r="A9" s="22" t="s">
        <v>32</v>
      </c>
      <c r="B9" s="45">
        <v>8028</v>
      </c>
      <c r="C9" s="45">
        <v>7188</v>
      </c>
      <c r="D9" s="45">
        <v>8982</v>
      </c>
      <c r="E9" s="45">
        <v>4682</v>
      </c>
      <c r="F9" s="45">
        <v>6054</v>
      </c>
      <c r="G9" s="45">
        <v>3838</v>
      </c>
      <c r="H9" s="45">
        <v>3505</v>
      </c>
      <c r="I9" s="45">
        <v>8781</v>
      </c>
      <c r="J9" s="45">
        <v>1110</v>
      </c>
      <c r="K9" s="38">
        <f>SUM(B9:J9)</f>
        <v>52168</v>
      </c>
      <c r="L9"/>
      <c r="M9"/>
      <c r="N9"/>
    </row>
    <row r="10" spans="1:14" ht="16.5" customHeight="1">
      <c r="A10" s="22" t="s">
        <v>31</v>
      </c>
      <c r="B10" s="45">
        <v>18</v>
      </c>
      <c r="C10" s="45">
        <v>0</v>
      </c>
      <c r="D10" s="45">
        <v>2</v>
      </c>
      <c r="E10" s="45">
        <v>41</v>
      </c>
      <c r="F10" s="45">
        <v>5</v>
      </c>
      <c r="G10" s="45">
        <v>1</v>
      </c>
      <c r="H10" s="45">
        <v>0</v>
      </c>
      <c r="I10" s="45">
        <v>34</v>
      </c>
      <c r="J10" s="45">
        <v>0</v>
      </c>
      <c r="K10" s="38">
        <f>SUM(B10:J10)</f>
        <v>101</v>
      </c>
      <c r="L10"/>
      <c r="M10"/>
      <c r="N10"/>
    </row>
    <row r="11" spans="1:14" ht="16.5" customHeight="1">
      <c r="A11" s="44" t="s">
        <v>30</v>
      </c>
      <c r="B11" s="43">
        <v>87504</v>
      </c>
      <c r="C11" s="43">
        <v>59514</v>
      </c>
      <c r="D11" s="43">
        <v>93030</v>
      </c>
      <c r="E11" s="43">
        <v>43443</v>
      </c>
      <c r="F11" s="43">
        <v>71637</v>
      </c>
      <c r="G11" s="43">
        <v>71571</v>
      </c>
      <c r="H11" s="43">
        <v>89517</v>
      </c>
      <c r="I11" s="43">
        <v>111782</v>
      </c>
      <c r="J11" s="43">
        <v>26717</v>
      </c>
      <c r="K11" s="38">
        <f>SUM(B11:J11)</f>
        <v>654715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1.087468583651064</v>
      </c>
      <c r="C16" s="39">
        <v>1.208947059315744</v>
      </c>
      <c r="D16" s="39">
        <v>1.044604118141908</v>
      </c>
      <c r="E16" s="39">
        <v>1.328344774475349</v>
      </c>
      <c r="F16" s="39">
        <v>1.080972472613734</v>
      </c>
      <c r="G16" s="39">
        <v>1.187282505005383</v>
      </c>
      <c r="H16" s="39">
        <v>1.101673523157013</v>
      </c>
      <c r="I16" s="39">
        <v>1.071413662277809</v>
      </c>
      <c r="J16" s="39">
        <v>1.044670858847054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SUM(B19:B26)</f>
        <v>469181.10000000003</v>
      </c>
      <c r="C18" s="36">
        <f aca="true" t="shared" si="2" ref="C18:J18">SUM(C19:C26)</f>
        <v>408802.81</v>
      </c>
      <c r="D18" s="36">
        <f t="shared" si="2"/>
        <v>592543.6599999999</v>
      </c>
      <c r="E18" s="36">
        <f t="shared" si="2"/>
        <v>313168.57</v>
      </c>
      <c r="F18" s="36">
        <f t="shared" si="2"/>
        <v>425555.37000000005</v>
      </c>
      <c r="G18" s="36">
        <f t="shared" si="2"/>
        <v>451090.54000000004</v>
      </c>
      <c r="H18" s="36">
        <f t="shared" si="2"/>
        <v>422969.31999999995</v>
      </c>
      <c r="I18" s="36">
        <f t="shared" si="2"/>
        <v>541923.13</v>
      </c>
      <c r="J18" s="36">
        <f t="shared" si="2"/>
        <v>133427.74000000002</v>
      </c>
      <c r="K18" s="36">
        <f>SUM(B18:J18)</f>
        <v>3758662.2399999998</v>
      </c>
      <c r="L18"/>
      <c r="M18"/>
      <c r="N18"/>
    </row>
    <row r="19" spans="1:14" ht="16.5" customHeight="1">
      <c r="A19" s="35" t="s">
        <v>27</v>
      </c>
      <c r="B19" s="61">
        <f>ROUND((B13+B14)*B7,2)</f>
        <v>407253.21</v>
      </c>
      <c r="C19" s="61">
        <f aca="true" t="shared" si="3" ref="C19:J19">ROUND((C13+C14)*C7,2)</f>
        <v>312332.12</v>
      </c>
      <c r="D19" s="61">
        <f t="shared" si="3"/>
        <v>529524.07</v>
      </c>
      <c r="E19" s="61">
        <f t="shared" si="3"/>
        <v>217377.97</v>
      </c>
      <c r="F19" s="61">
        <f t="shared" si="3"/>
        <v>371076.1</v>
      </c>
      <c r="G19" s="61">
        <f t="shared" si="3"/>
        <v>363800.46</v>
      </c>
      <c r="H19" s="61">
        <f t="shared" si="3"/>
        <v>357316.11</v>
      </c>
      <c r="I19" s="61">
        <f t="shared" si="3"/>
        <v>467940.48</v>
      </c>
      <c r="J19" s="61">
        <f t="shared" si="3"/>
        <v>122174.44</v>
      </c>
      <c r="K19" s="30">
        <f>SUM(B19:J19)</f>
        <v>3148794.9599999995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35621.86</v>
      </c>
      <c r="C20" s="30">
        <f t="shared" si="4"/>
        <v>65260.88</v>
      </c>
      <c r="D20" s="30">
        <f t="shared" si="4"/>
        <v>23618.95</v>
      </c>
      <c r="E20" s="30">
        <f t="shared" si="4"/>
        <v>71374.92</v>
      </c>
      <c r="F20" s="30">
        <f t="shared" si="4"/>
        <v>30046.95</v>
      </c>
      <c r="G20" s="30">
        <f t="shared" si="4"/>
        <v>68133.46</v>
      </c>
      <c r="H20" s="30">
        <f t="shared" si="4"/>
        <v>36329.59</v>
      </c>
      <c r="I20" s="30">
        <f t="shared" si="4"/>
        <v>33417.34</v>
      </c>
      <c r="J20" s="30">
        <f t="shared" si="4"/>
        <v>5457.64</v>
      </c>
      <c r="K20" s="30">
        <f aca="true" t="shared" si="5" ref="K18:K26">SUM(B20:J20)</f>
        <v>369261.58999999997</v>
      </c>
      <c r="L20"/>
      <c r="M20"/>
      <c r="N20"/>
    </row>
    <row r="21" spans="1:14" ht="16.5" customHeight="1">
      <c r="A21" s="18" t="s">
        <v>25</v>
      </c>
      <c r="B21" s="30">
        <v>22083.84</v>
      </c>
      <c r="C21" s="30">
        <v>25467.29</v>
      </c>
      <c r="D21" s="30">
        <v>31191.27</v>
      </c>
      <c r="E21" s="30">
        <v>19265.43</v>
      </c>
      <c r="F21" s="30">
        <v>20731.72</v>
      </c>
      <c r="G21" s="30">
        <v>15301.49</v>
      </c>
      <c r="H21" s="30">
        <v>23749.47</v>
      </c>
      <c r="I21" s="30">
        <v>34318.89</v>
      </c>
      <c r="J21" s="30">
        <v>9731.76</v>
      </c>
      <c r="K21" s="30">
        <f t="shared" si="5"/>
        <v>201841.16000000003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1197.96</v>
      </c>
      <c r="C24" s="30">
        <v>1041.82</v>
      </c>
      <c r="D24" s="30">
        <v>1512.93</v>
      </c>
      <c r="E24" s="30">
        <v>799.54</v>
      </c>
      <c r="F24" s="30">
        <v>1084.9</v>
      </c>
      <c r="G24" s="30">
        <v>1152.2</v>
      </c>
      <c r="H24" s="30">
        <v>1079.51</v>
      </c>
      <c r="I24" s="30">
        <v>1383.71</v>
      </c>
      <c r="J24" s="30">
        <v>339.2</v>
      </c>
      <c r="K24" s="30">
        <f t="shared" si="5"/>
        <v>9591.77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677.6</v>
      </c>
      <c r="H25" s="30">
        <v>684.75</v>
      </c>
      <c r="I25" s="30">
        <v>984.3</v>
      </c>
      <c r="J25" s="30">
        <v>311.89</v>
      </c>
      <c r="K25" s="30">
        <f t="shared" si="5"/>
        <v>6516.77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-41984.63</v>
      </c>
      <c r="C29" s="30">
        <f t="shared" si="6"/>
        <v>-37420.4</v>
      </c>
      <c r="D29" s="30">
        <f t="shared" si="6"/>
        <v>-467062.19</v>
      </c>
      <c r="E29" s="30">
        <f t="shared" si="6"/>
        <v>-232046.74</v>
      </c>
      <c r="F29" s="30">
        <f t="shared" si="6"/>
        <v>-32670.309999999998</v>
      </c>
      <c r="G29" s="30">
        <f t="shared" si="6"/>
        <v>-23294.15</v>
      </c>
      <c r="H29" s="30">
        <f t="shared" si="6"/>
        <v>-336424.77</v>
      </c>
      <c r="I29" s="30">
        <f t="shared" si="6"/>
        <v>-46330.72</v>
      </c>
      <c r="J29" s="30">
        <f t="shared" si="6"/>
        <v>-13465.75</v>
      </c>
      <c r="K29" s="30">
        <f aca="true" t="shared" si="7" ref="K29:K37">SUM(B29:J29)</f>
        <v>-1230699.66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-35323.2</v>
      </c>
      <c r="C30" s="30">
        <f t="shared" si="8"/>
        <v>-31627.2</v>
      </c>
      <c r="D30" s="30">
        <f t="shared" si="8"/>
        <v>-39520.8</v>
      </c>
      <c r="E30" s="30">
        <f t="shared" si="8"/>
        <v>-20600.8</v>
      </c>
      <c r="F30" s="30">
        <f t="shared" si="8"/>
        <v>-26637.6</v>
      </c>
      <c r="G30" s="30">
        <f t="shared" si="8"/>
        <v>-16887.2</v>
      </c>
      <c r="H30" s="30">
        <f t="shared" si="8"/>
        <v>-15422</v>
      </c>
      <c r="I30" s="30">
        <f t="shared" si="8"/>
        <v>-38636.4</v>
      </c>
      <c r="J30" s="30">
        <f t="shared" si="8"/>
        <v>-4884</v>
      </c>
      <c r="K30" s="30">
        <f t="shared" si="7"/>
        <v>-229539.2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-35323.2</v>
      </c>
      <c r="C31" s="30">
        <f aca="true" t="shared" si="9" ref="C31:J31">-ROUND((C9)*$E$3,2)</f>
        <v>-31627.2</v>
      </c>
      <c r="D31" s="30">
        <f t="shared" si="9"/>
        <v>-39520.8</v>
      </c>
      <c r="E31" s="30">
        <f t="shared" si="9"/>
        <v>-20600.8</v>
      </c>
      <c r="F31" s="30">
        <f t="shared" si="9"/>
        <v>-26637.6</v>
      </c>
      <c r="G31" s="30">
        <f t="shared" si="9"/>
        <v>-16887.2</v>
      </c>
      <c r="H31" s="30">
        <f t="shared" si="9"/>
        <v>-15422</v>
      </c>
      <c r="I31" s="30">
        <f t="shared" si="9"/>
        <v>-38636.4</v>
      </c>
      <c r="J31" s="30">
        <f t="shared" si="9"/>
        <v>-4884</v>
      </c>
      <c r="K31" s="30">
        <f t="shared" si="7"/>
        <v>-229539.2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-6661.43</v>
      </c>
      <c r="C35" s="27">
        <f t="shared" si="10"/>
        <v>-5793.2</v>
      </c>
      <c r="D35" s="27">
        <f t="shared" si="10"/>
        <v>-427541.39</v>
      </c>
      <c r="E35" s="27">
        <f t="shared" si="10"/>
        <v>-211445.94</v>
      </c>
      <c r="F35" s="27">
        <f t="shared" si="10"/>
        <v>-6032.71</v>
      </c>
      <c r="G35" s="27">
        <f t="shared" si="10"/>
        <v>-6406.95</v>
      </c>
      <c r="H35" s="27">
        <f t="shared" si="10"/>
        <v>-321002.77</v>
      </c>
      <c r="I35" s="27">
        <f t="shared" si="10"/>
        <v>-7694.32</v>
      </c>
      <c r="J35" s="27">
        <f t="shared" si="10"/>
        <v>-8581.75</v>
      </c>
      <c r="K35" s="30">
        <f t="shared" si="7"/>
        <v>-1001160.4599999998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-396000</v>
      </c>
      <c r="E44" s="17">
        <v>-207000</v>
      </c>
      <c r="F44" s="17">
        <v>0</v>
      </c>
      <c r="G44" s="17">
        <v>0</v>
      </c>
      <c r="H44" s="17">
        <v>-315000</v>
      </c>
      <c r="I44" s="17">
        <v>0</v>
      </c>
      <c r="J44" s="17">
        <v>0</v>
      </c>
      <c r="K44" s="17">
        <f>SUM(B44:J44)</f>
        <v>-918000</v>
      </c>
      <c r="L44" s="24"/>
      <c r="M44"/>
      <c r="N44"/>
    </row>
    <row r="45" spans="1:14" s="23" customFormat="1" ht="16.5" customHeight="1">
      <c r="A45" s="25" t="s">
        <v>70</v>
      </c>
      <c r="B45" s="17">
        <v>-6661.43</v>
      </c>
      <c r="C45" s="17">
        <v>-5793.2</v>
      </c>
      <c r="D45" s="17">
        <v>-8412.86</v>
      </c>
      <c r="E45" s="17">
        <v>-4445.94</v>
      </c>
      <c r="F45" s="17">
        <v>-6032.71</v>
      </c>
      <c r="G45" s="17">
        <v>-6406.95</v>
      </c>
      <c r="H45" s="17">
        <v>-6002.77</v>
      </c>
      <c r="I45" s="17">
        <v>-7694.32</v>
      </c>
      <c r="J45" s="17">
        <v>-1886.16</v>
      </c>
      <c r="K45" s="17">
        <f>SUM(B45:J45)</f>
        <v>-53336.340000000004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427196.47000000003</v>
      </c>
      <c r="C49" s="27">
        <f>IF(C18+C29+C50&lt;0,0,C18+C29+C50)</f>
        <v>371382.41</v>
      </c>
      <c r="D49" s="27">
        <f>IF(D18+D29+D50&lt;0,0,D18+D29+D50)</f>
        <v>125481.46999999991</v>
      </c>
      <c r="E49" s="27">
        <f>IF(E18+E29+E50&lt;0,0,E18+E29+E50)</f>
        <v>81121.83000000002</v>
      </c>
      <c r="F49" s="27">
        <f>IF(F18+F29+F50&lt;0,0,F18+F29+F50)</f>
        <v>392885.06000000006</v>
      </c>
      <c r="G49" s="27">
        <f>IF(G18+G29+G50&lt;0,0,G18+G29+G50)</f>
        <v>427796.39</v>
      </c>
      <c r="H49" s="27">
        <f>IF(H18+H29+H50&lt;0,0,H18+H29+H50)</f>
        <v>86544.54999999993</v>
      </c>
      <c r="I49" s="27">
        <f>IF(I18+I29+I50&lt;0,0,I18+I29+I50)</f>
        <v>495592.41000000003</v>
      </c>
      <c r="J49" s="27">
        <f>IF(J18+J29+J50&lt;0,0,J18+J29+J50)</f>
        <v>119961.99000000002</v>
      </c>
      <c r="K49" s="20">
        <f>SUM(B49:J49)</f>
        <v>2527962.58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427196.47000000003</v>
      </c>
      <c r="C55" s="10">
        <f t="shared" si="11"/>
        <v>371382.4</v>
      </c>
      <c r="D55" s="10">
        <f t="shared" si="11"/>
        <v>125481.48</v>
      </c>
      <c r="E55" s="10">
        <f t="shared" si="11"/>
        <v>81121.84</v>
      </c>
      <c r="F55" s="10">
        <f t="shared" si="11"/>
        <v>392885.06</v>
      </c>
      <c r="G55" s="10">
        <f t="shared" si="11"/>
        <v>427796.4</v>
      </c>
      <c r="H55" s="10">
        <f t="shared" si="11"/>
        <v>86544.55</v>
      </c>
      <c r="I55" s="10">
        <f>SUM(I56:I68)</f>
        <v>495592.41000000003</v>
      </c>
      <c r="J55" s="10">
        <f t="shared" si="11"/>
        <v>119961.99</v>
      </c>
      <c r="K55" s="5">
        <f>SUM(K56:K68)</f>
        <v>2527962.6</v>
      </c>
      <c r="L55" s="9"/>
    </row>
    <row r="56" spans="1:11" ht="16.5" customHeight="1">
      <c r="A56" s="7" t="s">
        <v>57</v>
      </c>
      <c r="B56" s="8">
        <v>373198.84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373198.84</v>
      </c>
    </row>
    <row r="57" spans="1:11" ht="16.5" customHeight="1">
      <c r="A57" s="7" t="s">
        <v>58</v>
      </c>
      <c r="B57" s="8">
        <v>53997.63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53997.63</v>
      </c>
    </row>
    <row r="58" spans="1:11" ht="16.5" customHeight="1">
      <c r="A58" s="7" t="s">
        <v>4</v>
      </c>
      <c r="B58" s="6">
        <v>0</v>
      </c>
      <c r="C58" s="8">
        <v>371382.4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371382.4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125481.48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125481.48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81121.84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81121.84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392885.06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392885.06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427796.4</v>
      </c>
      <c r="H62" s="6">
        <v>0</v>
      </c>
      <c r="I62" s="6">
        <v>0</v>
      </c>
      <c r="J62" s="6">
        <v>0</v>
      </c>
      <c r="K62" s="5">
        <f t="shared" si="12"/>
        <v>427796.4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86544.55</v>
      </c>
      <c r="I63" s="6">
        <v>0</v>
      </c>
      <c r="J63" s="6">
        <v>0</v>
      </c>
      <c r="K63" s="5">
        <f t="shared" si="12"/>
        <v>86544.55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168897.89</v>
      </c>
      <c r="J65" s="6">
        <v>0</v>
      </c>
      <c r="K65" s="5">
        <f t="shared" si="12"/>
        <v>168897.89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326694.52</v>
      </c>
      <c r="J66" s="6">
        <v>0</v>
      </c>
      <c r="K66" s="5">
        <f t="shared" si="12"/>
        <v>326694.52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119961.99</v>
      </c>
      <c r="K67" s="5">
        <f t="shared" si="12"/>
        <v>119961.99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2022-06-09T18:49:41Z</dcterms:modified>
  <cp:category/>
  <cp:version/>
  <cp:contentType/>
  <cp:contentStatus/>
</cp:coreProperties>
</file>