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<sst xmlns="http://schemas.openxmlformats.org/spreadsheetml/2006/main" count="76" uniqueCount="75">
  <si>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</si>
  <si>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</si>
  <si>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</si>
  <si>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</si>
  <si>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</si>
  <si>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</si>
  <si>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</si>
  <si>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</si>
  <si>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</si>
  <si>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</si>
  <si>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</si>
  <si>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</si>
  <si>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</si>
  <si>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</si>
  <si>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</si>
  <si>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</si>
  <si>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</si>
  <si>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</si>
  <si>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</si>
  <si>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</si>
  <si>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</si>
  <si>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</si>
  <si>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</si>
  <si>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</si>
  <si>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</si>
  <si>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</si>
  <si>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</si>
  <si>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</si>
  <si>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</si>
  <si>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</si>
  <si>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</si>
  <si>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</si>
  <si>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</si>
  <si>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</si>
  <si>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</si>
  <si>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</si>
  <si>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</si>
  <si>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</si>
  <si>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</si>
  <si>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</si>
  <si>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</si>
  <si>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</si>
  <si>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</si>
  <si>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</si>
  <si>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</si>
  <si>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</si>
  <si>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</si>
  <si>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</si>
  <si>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</si>
  <si>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</si>
  <si>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</si>
  <si>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</si>
  <si>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</si>
  <si>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</si>
  <si>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</si>
  <si>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</si>
  <si>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</si>
  <si>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</si>
  <si>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</si>
  <si>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</si>
  <si>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</si>
  <si>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</si>
  <si>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</si>
  <si>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</si>
  <si>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</si>
  <si>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</si>
  <si>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</si>
  <si>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04/06/22 - VENCIMENTO 10/06/22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</si>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</sst>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178305</v>
      </c>
      <c r="C7" s="47">
        <f t="shared" si="0"/>
        <v>145563</v>
      </c>
      <c r="D7" s="47">
        <f t="shared" si="0"/>
        <v>211414</v>
      </c>
      <c r="E7" s="47">
        <f t="shared" si="0"/>
        <v>99645</v>
      </c>
      <c r="F7" s="47">
        <f t="shared" si="0"/>
        <v>133971</v>
      </c>
      <c r="G7" s="47">
        <f t="shared" si="0"/>
        <v>145729</v>
      </c>
      <c r="H7" s="47">
        <f t="shared" si="0"/>
        <v>163735</v>
      </c>
      <c r="I7" s="47">
        <f t="shared" si="0"/>
        <v>212024</v>
      </c>
      <c r="J7" s="47">
        <f t="shared" si="0"/>
        <v>50675</v>
      </c>
      <c r="K7" s="47">
        <f t="shared" si="0"/>
        <v>1341061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13421</v>
      </c>
      <c r="C8" s="45">
        <f t="shared" si="1"/>
        <v>14720</v>
      </c>
      <c r="D8" s="45">
        <f t="shared" si="1"/>
        <v>16750</v>
      </c>
      <c r="E8" s="45">
        <f t="shared" si="1"/>
        <v>9011</v>
      </c>
      <c r="F8" s="45">
        <f t="shared" si="1"/>
        <v>9775</v>
      </c>
      <c r="G8" s="45">
        <f t="shared" si="1"/>
        <v>6144</v>
      </c>
      <c r="H8" s="45">
        <f t="shared" si="1"/>
        <v>5718</v>
      </c>
      <c r="I8" s="45">
        <f t="shared" si="1"/>
        <v>14166</v>
      </c>
      <c r="J8" s="45">
        <f t="shared" si="1"/>
        <v>1825</v>
      </c>
      <c r="K8" s="38">
        <f>SUM(B8:J8)</f>
        <v>91530</v>
      </c>
      <c r="L8"/>
      <c r="M8"/>
      <c r="N8"/>
    </row>
    <row r="9" spans="1:14" ht="16.5" customHeight="1">
      <c r="A9" s="22" t="s">
        <v>32</v>
      </c>
      <c r="B9" s="45">
        <v>13400</v>
      </c>
      <c r="C9" s="45">
        <v>14717</v>
      </c>
      <c r="D9" s="45">
        <v>16749</v>
      </c>
      <c r="E9" s="45">
        <v>8890</v>
      </c>
      <c r="F9" s="45">
        <v>9762</v>
      </c>
      <c r="G9" s="45">
        <v>6141</v>
      </c>
      <c r="H9" s="45">
        <v>5718</v>
      </c>
      <c r="I9" s="45">
        <v>14103</v>
      </c>
      <c r="J9" s="45">
        <v>1825</v>
      </c>
      <c r="K9" s="38">
        <f>SUM(B9:J9)</f>
        <v>91305</v>
      </c>
      <c r="L9"/>
      <c r="M9"/>
      <c r="N9"/>
    </row>
    <row r="10" spans="1:14" ht="16.5" customHeight="1">
      <c r="A10" s="22" t="s">
        <v>31</v>
      </c>
      <c r="B10" s="45">
        <v>21</v>
      </c>
      <c r="C10" s="45">
        <v>3</v>
      </c>
      <c r="D10" s="45">
        <v>1</v>
      </c>
      <c r="E10" s="45">
        <v>121</v>
      </c>
      <c r="F10" s="45">
        <v>13</v>
      </c>
      <c r="G10" s="45">
        <v>3</v>
      </c>
      <c r="H10" s="45">
        <v>0</v>
      </c>
      <c r="I10" s="45">
        <v>63</v>
      </c>
      <c r="J10" s="45">
        <v>0</v>
      </c>
      <c r="K10" s="38">
        <f>SUM(B10:J10)</f>
        <v>225</v>
      </c>
      <c r="L10"/>
      <c r="M10"/>
      <c r="N10"/>
    </row>
    <row r="11" spans="1:14" ht="16.5" customHeight="1">
      <c r="A11" s="44" t="s">
        <v>30</v>
      </c>
      <c r="B11" s="43">
        <v>164884</v>
      </c>
      <c r="C11" s="43">
        <v>130843</v>
      </c>
      <c r="D11" s="43">
        <v>194664</v>
      </c>
      <c r="E11" s="43">
        <v>90634</v>
      </c>
      <c r="F11" s="43">
        <v>124196</v>
      </c>
      <c r="G11" s="43">
        <v>139585</v>
      </c>
      <c r="H11" s="43">
        <v>158017</v>
      </c>
      <c r="I11" s="43">
        <v>197858</v>
      </c>
      <c r="J11" s="43">
        <v>48850</v>
      </c>
      <c r="K11" s="38">
        <f>SUM(B11:J11)</f>
        <v>1249531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1.142791332614628</v>
      </c>
      <c r="C16" s="39">
        <v>1.212880842130369</v>
      </c>
      <c r="D16" s="39">
        <v>1.059244740259782</v>
      </c>
      <c r="E16" s="39">
        <v>1.390055865487866</v>
      </c>
      <c r="F16" s="39">
        <v>1.081502687376221</v>
      </c>
      <c r="G16" s="39">
        <v>1.184652443135114</v>
      </c>
      <c r="H16" s="39">
        <v>1.114778974653591</v>
      </c>
      <c r="I16" s="39">
        <v>1.112597201766832</v>
      </c>
      <c r="J16" s="39">
        <v>1.061411172911996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899866.1299999999</v>
      </c>
      <c r="C18" s="36">
        <f aca="true" t="shared" si="2" ref="C18:J18">SUM(C19:C26)</f>
        <v>868360.78</v>
      </c>
      <c r="D18" s="36">
        <f t="shared" si="2"/>
        <v>1208797.1699999997</v>
      </c>
      <c r="E18" s="36">
        <f t="shared" si="2"/>
        <v>651789.18</v>
      </c>
      <c r="F18" s="36">
        <f t="shared" si="2"/>
        <v>722527.58</v>
      </c>
      <c r="G18" s="36">
        <f t="shared" si="2"/>
        <v>861573.86</v>
      </c>
      <c r="H18" s="36">
        <f t="shared" si="2"/>
        <v>737856.2899999999</v>
      </c>
      <c r="I18" s="36">
        <f t="shared" si="2"/>
        <v>965279.04</v>
      </c>
      <c r="J18" s="36">
        <f t="shared" si="2"/>
        <v>243598.69</v>
      </c>
      <c r="K18" s="36">
        <f>SUM(B18:J18)</f>
        <v>7159648.720000001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759971.57</v>
      </c>
      <c r="C19" s="61">
        <f aca="true" t="shared" si="3" ref="C19:J19">ROUND((C13+C14)*C7,2)</f>
        <v>681598.75</v>
      </c>
      <c r="D19" s="61">
        <f t="shared" si="3"/>
        <v>1097386.65</v>
      </c>
      <c r="E19" s="61">
        <f t="shared" si="3"/>
        <v>449707.85</v>
      </c>
      <c r="F19" s="61">
        <f t="shared" si="3"/>
        <v>639845.5</v>
      </c>
      <c r="G19" s="61">
        <f t="shared" si="3"/>
        <v>703040.41</v>
      </c>
      <c r="H19" s="61">
        <f t="shared" si="3"/>
        <v>628938.88</v>
      </c>
      <c r="I19" s="61">
        <f t="shared" si="3"/>
        <v>822695.52</v>
      </c>
      <c r="J19" s="61">
        <f t="shared" si="3"/>
        <v>222488.59</v>
      </c>
      <c r="K19" s="30">
        <f>SUM(B19:J19)</f>
        <v>6005673.719999999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108517.35</v>
      </c>
      <c r="C20" s="30">
        <f t="shared" si="4"/>
        <v>145099.32</v>
      </c>
      <c r="D20" s="30">
        <f t="shared" si="4"/>
        <v>65014.39</v>
      </c>
      <c r="E20" s="30">
        <f t="shared" si="4"/>
        <v>175411.18</v>
      </c>
      <c r="F20" s="30">
        <f t="shared" si="4"/>
        <v>52149.13</v>
      </c>
      <c r="G20" s="30">
        <f t="shared" si="4"/>
        <v>129818.13</v>
      </c>
      <c r="H20" s="30">
        <f t="shared" si="4"/>
        <v>72188.96</v>
      </c>
      <c r="I20" s="30">
        <f t="shared" si="4"/>
        <v>92633.21</v>
      </c>
      <c r="J20" s="30">
        <f t="shared" si="4"/>
        <v>13663.29</v>
      </c>
      <c r="K20" s="30">
        <f aca="true" t="shared" si="5" ref="K18:K26">SUM(B20:J20)</f>
        <v>854494.96</v>
      </c>
      <c r="L20"/>
      <c r="M20"/>
      <c r="N20"/>
    </row>
    <row r="21" spans="1:14" ht="16.5" customHeight="1">
      <c r="A21" s="18" t="s">
        <v>25</v>
      </c>
      <c r="B21" s="30">
        <v>27125.4</v>
      </c>
      <c r="C21" s="30">
        <v>35777.51</v>
      </c>
      <c r="D21" s="30">
        <v>38052.15</v>
      </c>
      <c r="E21" s="30">
        <v>21431.06</v>
      </c>
      <c r="F21" s="30">
        <v>26931.96</v>
      </c>
      <c r="G21" s="30">
        <v>24838.66</v>
      </c>
      <c r="H21" s="30">
        <v>31226.98</v>
      </c>
      <c r="I21" s="30">
        <v>43771.19</v>
      </c>
      <c r="J21" s="30">
        <v>11390.99</v>
      </c>
      <c r="K21" s="30">
        <f t="shared" si="5"/>
        <v>260545.9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1227.58</v>
      </c>
      <c r="C24" s="30">
        <v>1184.5</v>
      </c>
      <c r="D24" s="30">
        <v>1647.54</v>
      </c>
      <c r="E24" s="30">
        <v>888.38</v>
      </c>
      <c r="F24" s="30">
        <v>985.29</v>
      </c>
      <c r="G24" s="30">
        <v>1173.73</v>
      </c>
      <c r="H24" s="30">
        <v>1006.83</v>
      </c>
      <c r="I24" s="30">
        <v>1316.41</v>
      </c>
      <c r="J24" s="30">
        <v>331.12</v>
      </c>
      <c r="K24" s="30">
        <f t="shared" si="5"/>
        <v>9761.380000000001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677.6</v>
      </c>
      <c r="H25" s="30">
        <v>684.75</v>
      </c>
      <c r="I25" s="30">
        <v>984.3</v>
      </c>
      <c r="J25" s="30">
        <v>311.89</v>
      </c>
      <c r="K25" s="30">
        <f t="shared" si="5"/>
        <v>6516.77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-65786.09</v>
      </c>
      <c r="C29" s="30">
        <f t="shared" si="6"/>
        <v>-71341.38</v>
      </c>
      <c r="D29" s="30">
        <f t="shared" si="6"/>
        <v>-969985.46</v>
      </c>
      <c r="E29" s="30">
        <f t="shared" si="6"/>
        <v>-494055.93</v>
      </c>
      <c r="F29" s="30">
        <f t="shared" si="6"/>
        <v>-48431.64</v>
      </c>
      <c r="G29" s="30">
        <f t="shared" si="6"/>
        <v>-33547.1</v>
      </c>
      <c r="H29" s="30">
        <f t="shared" si="6"/>
        <v>-606757.7899999999</v>
      </c>
      <c r="I29" s="30">
        <f t="shared" si="6"/>
        <v>-69373.28</v>
      </c>
      <c r="J29" s="30">
        <f t="shared" si="6"/>
        <v>-16566.84</v>
      </c>
      <c r="K29" s="30">
        <f aca="true" t="shared" si="7" ref="K29:K37">SUM(B29:J29)</f>
        <v>-2375845.5099999993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-58960</v>
      </c>
      <c r="C30" s="30">
        <f t="shared" si="8"/>
        <v>-64754.8</v>
      </c>
      <c r="D30" s="30">
        <f t="shared" si="8"/>
        <v>-73695.6</v>
      </c>
      <c r="E30" s="30">
        <f t="shared" si="8"/>
        <v>-39116</v>
      </c>
      <c r="F30" s="30">
        <f t="shared" si="8"/>
        <v>-42952.8</v>
      </c>
      <c r="G30" s="30">
        <f t="shared" si="8"/>
        <v>-27020.4</v>
      </c>
      <c r="H30" s="30">
        <f t="shared" si="8"/>
        <v>-25159.2</v>
      </c>
      <c r="I30" s="30">
        <f t="shared" si="8"/>
        <v>-62053.2</v>
      </c>
      <c r="J30" s="30">
        <f t="shared" si="8"/>
        <v>-8030</v>
      </c>
      <c r="K30" s="30">
        <f t="shared" si="7"/>
        <v>-401742.00000000006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-58960</v>
      </c>
      <c r="C31" s="30">
        <f aca="true" t="shared" si="9" ref="C31:J31">-ROUND((C9)*$E$3,2)</f>
        <v>-64754.8</v>
      </c>
      <c r="D31" s="30">
        <f t="shared" si="9"/>
        <v>-73695.6</v>
      </c>
      <c r="E31" s="30">
        <f t="shared" si="9"/>
        <v>-39116</v>
      </c>
      <c r="F31" s="30">
        <f t="shared" si="9"/>
        <v>-42952.8</v>
      </c>
      <c r="G31" s="30">
        <f t="shared" si="9"/>
        <v>-27020.4</v>
      </c>
      <c r="H31" s="30">
        <f t="shared" si="9"/>
        <v>-25159.2</v>
      </c>
      <c r="I31" s="30">
        <f t="shared" si="9"/>
        <v>-62053.2</v>
      </c>
      <c r="J31" s="30">
        <f t="shared" si="9"/>
        <v>-8030</v>
      </c>
      <c r="K31" s="30">
        <f t="shared" si="7"/>
        <v>-401742.00000000006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-6826.09</v>
      </c>
      <c r="C35" s="27">
        <f t="shared" si="10"/>
        <v>-6586.58</v>
      </c>
      <c r="D35" s="27">
        <f t="shared" si="10"/>
        <v>-896289.86</v>
      </c>
      <c r="E35" s="27">
        <f t="shared" si="10"/>
        <v>-454939.93</v>
      </c>
      <c r="F35" s="27">
        <f t="shared" si="10"/>
        <v>-5478.84</v>
      </c>
      <c r="G35" s="27">
        <f t="shared" si="10"/>
        <v>-6526.7</v>
      </c>
      <c r="H35" s="27">
        <f t="shared" si="10"/>
        <v>-581598.59</v>
      </c>
      <c r="I35" s="27">
        <f t="shared" si="10"/>
        <v>-7320.08</v>
      </c>
      <c r="J35" s="27">
        <f t="shared" si="10"/>
        <v>-8536.84</v>
      </c>
      <c r="K35" s="30">
        <f t="shared" si="7"/>
        <v>-1974103.51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70</v>
      </c>
      <c r="B45" s="17">
        <v>-6826.09</v>
      </c>
      <c r="C45" s="17">
        <v>-6586.58</v>
      </c>
      <c r="D45" s="17">
        <v>-9161.33</v>
      </c>
      <c r="E45" s="17">
        <v>-4939.93</v>
      </c>
      <c r="F45" s="17">
        <v>-5478.84</v>
      </c>
      <c r="G45" s="17">
        <v>-6526.7</v>
      </c>
      <c r="H45" s="17">
        <v>-5598.59</v>
      </c>
      <c r="I45" s="17">
        <v>-7320.08</v>
      </c>
      <c r="J45" s="17">
        <v>-1841.25</v>
      </c>
      <c r="K45" s="17">
        <f>SUM(B45:J45)</f>
        <v>-54279.39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834080.0399999999</v>
      </c>
      <c r="C49" s="27">
        <f>IF(C18+C29+C50&lt;0,0,C18+C29+C50)</f>
        <v>797019.4</v>
      </c>
      <c r="D49" s="27">
        <f>IF(D18+D29+D50&lt;0,0,D18+D29+D50)</f>
        <v>238811.70999999973</v>
      </c>
      <c r="E49" s="27">
        <f>IF(E18+E29+E50&lt;0,0,E18+E29+E50)</f>
        <v>157733.25000000006</v>
      </c>
      <c r="F49" s="27">
        <f>IF(F18+F29+F50&lt;0,0,F18+F29+F50)</f>
        <v>674095.94</v>
      </c>
      <c r="G49" s="27">
        <f>IF(G18+G29+G50&lt;0,0,G18+G29+G50)</f>
        <v>828026.76</v>
      </c>
      <c r="H49" s="27">
        <f>IF(H18+H29+H50&lt;0,0,H18+H29+H50)</f>
        <v>131098.5</v>
      </c>
      <c r="I49" s="27">
        <f>IF(I18+I29+I50&lt;0,0,I18+I29+I50)</f>
        <v>895905.76</v>
      </c>
      <c r="J49" s="27">
        <f>IF(J18+J29+J50&lt;0,0,J18+J29+J50)</f>
        <v>227031.85</v>
      </c>
      <c r="K49" s="20">
        <f>SUM(B49:J49)</f>
        <v>4783803.209999999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834080.0499999999</v>
      </c>
      <c r="C55" s="10">
        <f t="shared" si="11"/>
        <v>797019.39</v>
      </c>
      <c r="D55" s="10">
        <f t="shared" si="11"/>
        <v>238811.7</v>
      </c>
      <c r="E55" s="10">
        <f t="shared" si="11"/>
        <v>157733.26</v>
      </c>
      <c r="F55" s="10">
        <f t="shared" si="11"/>
        <v>674095.93</v>
      </c>
      <c r="G55" s="10">
        <f t="shared" si="11"/>
        <v>828026.76</v>
      </c>
      <c r="H55" s="10">
        <f t="shared" si="11"/>
        <v>131098.5</v>
      </c>
      <c r="I55" s="10">
        <f>SUM(I56:I68)</f>
        <v>895905.77</v>
      </c>
      <c r="J55" s="10">
        <f t="shared" si="11"/>
        <v>227031.84</v>
      </c>
      <c r="K55" s="5">
        <f>SUM(K56:K68)</f>
        <v>4783803.199999999</v>
      </c>
      <c r="L55" s="9"/>
    </row>
    <row r="56" spans="1:11" ht="16.5" customHeight="1">
      <c r="A56" s="7" t="s">
        <v>57</v>
      </c>
      <c r="B56" s="8">
        <v>729319.6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729319.6</v>
      </c>
    </row>
    <row r="57" spans="1:11" ht="16.5" customHeight="1">
      <c r="A57" s="7" t="s">
        <v>58</v>
      </c>
      <c r="B57" s="8">
        <v>104760.45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104760.45</v>
      </c>
    </row>
    <row r="58" spans="1:11" ht="16.5" customHeight="1">
      <c r="A58" s="7" t="s">
        <v>4</v>
      </c>
      <c r="B58" s="6">
        <v>0</v>
      </c>
      <c r="C58" s="8">
        <v>797019.39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797019.39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238811.7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238811.7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157733.26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157733.26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674095.93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674095.93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828026.76</v>
      </c>
      <c r="H62" s="6">
        <v>0</v>
      </c>
      <c r="I62" s="6">
        <v>0</v>
      </c>
      <c r="J62" s="6">
        <v>0</v>
      </c>
      <c r="K62" s="5">
        <f t="shared" si="12"/>
        <v>828026.76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131098.5</v>
      </c>
      <c r="I63" s="6">
        <v>0</v>
      </c>
      <c r="J63" s="6">
        <v>0</v>
      </c>
      <c r="K63" s="5">
        <f t="shared" si="12"/>
        <v>131098.5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326288.88</v>
      </c>
      <c r="J65" s="6">
        <v>0</v>
      </c>
      <c r="K65" s="5">
        <f t="shared" si="12"/>
        <v>326288.88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569616.89</v>
      </c>
      <c r="J66" s="6">
        <v>0</v>
      </c>
      <c r="K66" s="5">
        <f t="shared" si="12"/>
        <v>569616.89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227031.84</v>
      </c>
      <c r="K67" s="5">
        <f t="shared" si="12"/>
        <v>227031.84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2022-06-09T18:47:38Z</dcterms:modified>
  <cp:category/>
  <cp:version/>
  <cp:contentType/>
  <cp:contentStatus/>
</cp:coreProperties>
</file>