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<sst xmlns="http://schemas.openxmlformats.org/spreadsheetml/2006/main" count="76" uniqueCount="75">
  <si>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</si>
  <si>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</si>
  <si>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</si>
  <si>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</si>
  <si>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</si>
  <si>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</si>
  <si>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</si>
  <si>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</si>
  <si>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</si>
  <si>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</si>
  <si>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</si>
  <si>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</si>
  <si>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</si>
  <si>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</si>
  <si>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</si>
  <si>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</si>
  <si>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</si>
  <si>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</si>
  <si>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</si>
  <si>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</si>
  <si>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</si>
  <si>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</si>
  <si>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</si>
  <si>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</si>
  <si>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</si>
  <si>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</si>
  <si>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</si>
  <si>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</si>
  <si>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</si>
  <si>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</si>
  <si>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</si>
  <si>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</si>
  <si>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</si>
  <si>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</si>
  <si>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</si>
  <si>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</si>
  <si>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</si>
  <si>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</si>
  <si>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</si>
  <si>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</si>
  <si>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</si>
  <si>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</si>
  <si>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</si>
  <si>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</si>
  <si>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</si>
  <si>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</si>
  <si>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</si>
  <si>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</si>
  <si>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</si>
  <si>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</si>
  <si>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</si>
  <si>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</si>
  <si>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</si>
  <si>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</si>
  <si>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</si>
  <si>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</si>
  <si>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</si>
  <si>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</si>
  <si>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</si>
  <si>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</si>
  <si>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</si>
  <si>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</si>
  <si>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</si>
  <si>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</si>
  <si>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</si>
  <si>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</si>
  <si>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</si>
  <si>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03/06/22 - VENCIMENTO 10/06/22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</si>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</sst>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327796</v>
      </c>
      <c r="C7" s="47">
        <f t="shared" si="0"/>
        <v>267667</v>
      </c>
      <c r="D7" s="47">
        <f t="shared" si="0"/>
        <v>340493</v>
      </c>
      <c r="E7" s="47">
        <f t="shared" si="0"/>
        <v>180236</v>
      </c>
      <c r="F7" s="47">
        <f t="shared" si="0"/>
        <v>222635</v>
      </c>
      <c r="G7" s="47">
        <f t="shared" si="0"/>
        <v>222873</v>
      </c>
      <c r="H7" s="47">
        <f t="shared" si="0"/>
        <v>268718</v>
      </c>
      <c r="I7" s="47">
        <f t="shared" si="0"/>
        <v>369623</v>
      </c>
      <c r="J7" s="47">
        <f t="shared" si="0"/>
        <v>116976</v>
      </c>
      <c r="K7" s="47">
        <f t="shared" si="0"/>
        <v>2317017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19005</v>
      </c>
      <c r="C8" s="45">
        <f t="shared" si="1"/>
        <v>19059</v>
      </c>
      <c r="D8" s="45">
        <f t="shared" si="1"/>
        <v>19538</v>
      </c>
      <c r="E8" s="45">
        <f t="shared" si="1"/>
        <v>12180</v>
      </c>
      <c r="F8" s="45">
        <f t="shared" si="1"/>
        <v>13940</v>
      </c>
      <c r="G8" s="45">
        <f t="shared" si="1"/>
        <v>7183</v>
      </c>
      <c r="H8" s="45">
        <f t="shared" si="1"/>
        <v>6872</v>
      </c>
      <c r="I8" s="45">
        <f t="shared" si="1"/>
        <v>20150</v>
      </c>
      <c r="J8" s="45">
        <f t="shared" si="1"/>
        <v>3863</v>
      </c>
      <c r="K8" s="38">
        <f>SUM(B8:J8)</f>
        <v>121790</v>
      </c>
      <c r="L8"/>
      <c r="M8"/>
      <c r="N8"/>
    </row>
    <row r="9" spans="1:14" ht="16.5" customHeight="1">
      <c r="A9" s="22" t="s">
        <v>32</v>
      </c>
      <c r="B9" s="45">
        <v>18977</v>
      </c>
      <c r="C9" s="45">
        <v>19049</v>
      </c>
      <c r="D9" s="45">
        <v>19529</v>
      </c>
      <c r="E9" s="45">
        <v>12040</v>
      </c>
      <c r="F9" s="45">
        <v>13921</v>
      </c>
      <c r="G9" s="45">
        <v>7177</v>
      </c>
      <c r="H9" s="45">
        <v>6872</v>
      </c>
      <c r="I9" s="45">
        <v>20065</v>
      </c>
      <c r="J9" s="45">
        <v>3863</v>
      </c>
      <c r="K9" s="38">
        <f>SUM(B9:J9)</f>
        <v>121493</v>
      </c>
      <c r="L9"/>
      <c r="M9"/>
      <c r="N9"/>
    </row>
    <row r="10" spans="1:14" ht="16.5" customHeight="1">
      <c r="A10" s="22" t="s">
        <v>31</v>
      </c>
      <c r="B10" s="45">
        <v>28</v>
      </c>
      <c r="C10" s="45">
        <v>10</v>
      </c>
      <c r="D10" s="45">
        <v>9</v>
      </c>
      <c r="E10" s="45">
        <v>140</v>
      </c>
      <c r="F10" s="45">
        <v>19</v>
      </c>
      <c r="G10" s="45">
        <v>6</v>
      </c>
      <c r="H10" s="45">
        <v>0</v>
      </c>
      <c r="I10" s="45">
        <v>85</v>
      </c>
      <c r="J10" s="45">
        <v>0</v>
      </c>
      <c r="K10" s="38">
        <f>SUM(B10:J10)</f>
        <v>297</v>
      </c>
      <c r="L10"/>
      <c r="M10"/>
      <c r="N10"/>
    </row>
    <row r="11" spans="1:14" ht="16.5" customHeight="1">
      <c r="A11" s="44" t="s">
        <v>30</v>
      </c>
      <c r="B11" s="43">
        <v>308791</v>
      </c>
      <c r="C11" s="43">
        <v>248608</v>
      </c>
      <c r="D11" s="43">
        <v>320955</v>
      </c>
      <c r="E11" s="43">
        <v>168056</v>
      </c>
      <c r="F11" s="43">
        <v>208695</v>
      </c>
      <c r="G11" s="43">
        <v>215690</v>
      </c>
      <c r="H11" s="43">
        <v>261846</v>
      </c>
      <c r="I11" s="43">
        <v>349473</v>
      </c>
      <c r="J11" s="43">
        <v>113113</v>
      </c>
      <c r="K11" s="38">
        <f>SUM(B11:J11)</f>
        <v>2195227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1.158314809768922</v>
      </c>
      <c r="C16" s="39">
        <v>1.220019865263593</v>
      </c>
      <c r="D16" s="39">
        <v>1.072739079669422</v>
      </c>
      <c r="E16" s="39">
        <v>1.423338618738169</v>
      </c>
      <c r="F16" s="39">
        <v>1.096003882526527</v>
      </c>
      <c r="G16" s="39">
        <v>1.195589358779344</v>
      </c>
      <c r="H16" s="39">
        <v>1.134122092389522</v>
      </c>
      <c r="I16" s="39">
        <v>1.119311292718125</v>
      </c>
      <c r="J16" s="39">
        <v>1.103120249737055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SUM(B19:B26)</f>
        <v>1673669.1</v>
      </c>
      <c r="C18" s="36">
        <f aca="true" t="shared" si="2" ref="C18:J18">SUM(C19:C26)</f>
        <v>1586462.0899999999</v>
      </c>
      <c r="D18" s="36">
        <f t="shared" si="2"/>
        <v>1961945.79</v>
      </c>
      <c r="E18" s="36">
        <f t="shared" si="2"/>
        <v>1197709.74</v>
      </c>
      <c r="F18" s="36">
        <f t="shared" si="2"/>
        <v>1208887.86</v>
      </c>
      <c r="G18" s="36">
        <f t="shared" si="2"/>
        <v>1323743.8900000004</v>
      </c>
      <c r="H18" s="36">
        <f t="shared" si="2"/>
        <v>1217418.8599999999</v>
      </c>
      <c r="I18" s="36">
        <f t="shared" si="2"/>
        <v>1685440.3299999998</v>
      </c>
      <c r="J18" s="36">
        <f t="shared" si="2"/>
        <v>581755.5900000001</v>
      </c>
      <c r="K18" s="36">
        <f>SUM(B18:J18)</f>
        <v>12437033.25</v>
      </c>
      <c r="L18"/>
      <c r="M18"/>
      <c r="N18"/>
    </row>
    <row r="19" spans="1:14" ht="16.5" customHeight="1">
      <c r="A19" s="35" t="s">
        <v>27</v>
      </c>
      <c r="B19" s="61">
        <f>ROUND((B13+B14)*B7,2)</f>
        <v>1397132.11</v>
      </c>
      <c r="C19" s="61">
        <f aca="true" t="shared" si="3" ref="C19:J19">ROUND((C13+C14)*C7,2)</f>
        <v>1253350.73</v>
      </c>
      <c r="D19" s="61">
        <f t="shared" si="3"/>
        <v>1767397.02</v>
      </c>
      <c r="E19" s="61">
        <f t="shared" si="3"/>
        <v>813423.09</v>
      </c>
      <c r="F19" s="61">
        <f t="shared" si="3"/>
        <v>1063304.76</v>
      </c>
      <c r="G19" s="61">
        <f t="shared" si="3"/>
        <v>1075206.21</v>
      </c>
      <c r="H19" s="61">
        <f t="shared" si="3"/>
        <v>1032199.58</v>
      </c>
      <c r="I19" s="61">
        <f t="shared" si="3"/>
        <v>1434211.16</v>
      </c>
      <c r="J19" s="61">
        <f t="shared" si="3"/>
        <v>513583.13</v>
      </c>
      <c r="K19" s="30">
        <f>SUM(B19:J19)</f>
        <v>10349807.79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221186.7</v>
      </c>
      <c r="C20" s="30">
        <f t="shared" si="4"/>
        <v>275762.06</v>
      </c>
      <c r="D20" s="30">
        <f t="shared" si="4"/>
        <v>128558.83</v>
      </c>
      <c r="E20" s="30">
        <f t="shared" si="4"/>
        <v>344353.41</v>
      </c>
      <c r="F20" s="30">
        <f t="shared" si="4"/>
        <v>102081.39</v>
      </c>
      <c r="G20" s="30">
        <f t="shared" si="4"/>
        <v>210298.89</v>
      </c>
      <c r="H20" s="30">
        <f t="shared" si="4"/>
        <v>138440.77</v>
      </c>
      <c r="I20" s="30">
        <f t="shared" si="4"/>
        <v>171117.59</v>
      </c>
      <c r="J20" s="30">
        <f t="shared" si="4"/>
        <v>52960.82</v>
      </c>
      <c r="K20" s="30">
        <f aca="true" t="shared" si="5" ref="K18:K26">SUM(B20:J20)</f>
        <v>1644760.46</v>
      </c>
      <c r="L20"/>
      <c r="M20"/>
      <c r="N20"/>
    </row>
    <row r="21" spans="1:14" ht="16.5" customHeight="1">
      <c r="A21" s="18" t="s">
        <v>25</v>
      </c>
      <c r="B21" s="30">
        <v>50961.19</v>
      </c>
      <c r="C21" s="30">
        <v>51353.72</v>
      </c>
      <c r="D21" s="30">
        <v>57691.73</v>
      </c>
      <c r="E21" s="30">
        <v>34605.32</v>
      </c>
      <c r="F21" s="30">
        <v>39898.03</v>
      </c>
      <c r="G21" s="30">
        <v>34456.35</v>
      </c>
      <c r="H21" s="30">
        <v>41290.5</v>
      </c>
      <c r="I21" s="30">
        <v>73873.23</v>
      </c>
      <c r="J21" s="30">
        <v>19013.14</v>
      </c>
      <c r="K21" s="30">
        <f t="shared" si="5"/>
        <v>403143.21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72</v>
      </c>
      <c r="B24" s="30">
        <v>1364.87</v>
      </c>
      <c r="C24" s="30">
        <v>1294.88</v>
      </c>
      <c r="D24" s="30">
        <v>1601.77</v>
      </c>
      <c r="E24" s="30">
        <v>977.21</v>
      </c>
      <c r="F24" s="30">
        <v>987.98</v>
      </c>
      <c r="G24" s="30">
        <v>1079.51</v>
      </c>
      <c r="H24" s="30">
        <v>993.37</v>
      </c>
      <c r="I24" s="30">
        <v>1375.64</v>
      </c>
      <c r="J24" s="30">
        <v>473.8</v>
      </c>
      <c r="K24" s="30">
        <f t="shared" si="5"/>
        <v>10149.03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677.6</v>
      </c>
      <c r="H25" s="30">
        <v>684.75</v>
      </c>
      <c r="I25" s="30">
        <v>984.3</v>
      </c>
      <c r="J25" s="30">
        <v>311.89</v>
      </c>
      <c r="K25" s="30">
        <f t="shared" si="5"/>
        <v>6516.77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-157866.09000000003</v>
      </c>
      <c r="C29" s="30">
        <f t="shared" si="6"/>
        <v>-98412.24</v>
      </c>
      <c r="D29" s="30">
        <f t="shared" si="6"/>
        <v>-141253.91000000003</v>
      </c>
      <c r="E29" s="30">
        <f t="shared" si="6"/>
        <v>-134561.2</v>
      </c>
      <c r="F29" s="30">
        <f t="shared" si="6"/>
        <v>-73164.63</v>
      </c>
      <c r="G29" s="30">
        <f t="shared" si="6"/>
        <v>-146810.15</v>
      </c>
      <c r="H29" s="30">
        <f t="shared" si="6"/>
        <v>-54477.31</v>
      </c>
      <c r="I29" s="30">
        <f t="shared" si="6"/>
        <v>-124526.07</v>
      </c>
      <c r="J29" s="30">
        <f t="shared" si="6"/>
        <v>-35147.75</v>
      </c>
      <c r="K29" s="30">
        <f aca="true" t="shared" si="7" ref="K29:K37">SUM(B29:J29)</f>
        <v>-966219.3500000001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-147128.2</v>
      </c>
      <c r="C30" s="30">
        <f t="shared" si="8"/>
        <v>-91211.91</v>
      </c>
      <c r="D30" s="30">
        <f t="shared" si="8"/>
        <v>-109218.53</v>
      </c>
      <c r="E30" s="30">
        <f t="shared" si="8"/>
        <v>-129127.27</v>
      </c>
      <c r="F30" s="30">
        <f t="shared" si="8"/>
        <v>-61252.4</v>
      </c>
      <c r="G30" s="30">
        <f t="shared" si="8"/>
        <v>-118102.7</v>
      </c>
      <c r="H30" s="30">
        <f t="shared" si="8"/>
        <v>-48557.57</v>
      </c>
      <c r="I30" s="30">
        <f t="shared" si="8"/>
        <v>-116876.66</v>
      </c>
      <c r="J30" s="30">
        <f t="shared" si="8"/>
        <v>-25817.53</v>
      </c>
      <c r="K30" s="30">
        <f t="shared" si="7"/>
        <v>-847292.77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-83498.8</v>
      </c>
      <c r="C31" s="30">
        <f aca="true" t="shared" si="9" ref="C31:J31">-ROUND((C9)*$E$3,2)</f>
        <v>-83815.6</v>
      </c>
      <c r="D31" s="30">
        <f t="shared" si="9"/>
        <v>-85927.6</v>
      </c>
      <c r="E31" s="30">
        <f t="shared" si="9"/>
        <v>-52976</v>
      </c>
      <c r="F31" s="30">
        <f t="shared" si="9"/>
        <v>-61252.4</v>
      </c>
      <c r="G31" s="30">
        <f t="shared" si="9"/>
        <v>-31578.8</v>
      </c>
      <c r="H31" s="30">
        <f t="shared" si="9"/>
        <v>-30236.8</v>
      </c>
      <c r="I31" s="30">
        <f t="shared" si="9"/>
        <v>-88286</v>
      </c>
      <c r="J31" s="30">
        <f t="shared" si="9"/>
        <v>-16997.2</v>
      </c>
      <c r="K31" s="30">
        <f t="shared" si="7"/>
        <v>-534569.2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-63629.4</v>
      </c>
      <c r="C34" s="30">
        <v>-7396.31</v>
      </c>
      <c r="D34" s="30">
        <v>-23290.93</v>
      </c>
      <c r="E34" s="30">
        <v>-76151.27</v>
      </c>
      <c r="F34" s="26">
        <v>0</v>
      </c>
      <c r="G34" s="30">
        <v>-86523.9</v>
      </c>
      <c r="H34" s="30">
        <v>-18320.77</v>
      </c>
      <c r="I34" s="30">
        <v>-28590.66</v>
      </c>
      <c r="J34" s="30">
        <v>-8820.33</v>
      </c>
      <c r="K34" s="30">
        <f t="shared" si="7"/>
        <v>-312723.57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-10737.89</v>
      </c>
      <c r="C35" s="27">
        <f t="shared" si="10"/>
        <v>-7200.33</v>
      </c>
      <c r="D35" s="27">
        <f t="shared" si="10"/>
        <v>-32035.380000000026</v>
      </c>
      <c r="E35" s="27">
        <f t="shared" si="10"/>
        <v>-5433.93</v>
      </c>
      <c r="F35" s="27">
        <f t="shared" si="10"/>
        <v>-11912.23</v>
      </c>
      <c r="G35" s="27">
        <f t="shared" si="10"/>
        <v>-28707.45</v>
      </c>
      <c r="H35" s="27">
        <f t="shared" si="10"/>
        <v>-5919.74</v>
      </c>
      <c r="I35" s="27">
        <f t="shared" si="10"/>
        <v>-7649.41</v>
      </c>
      <c r="J35" s="27">
        <f t="shared" si="10"/>
        <v>-9330.220000000001</v>
      </c>
      <c r="K35" s="30">
        <f t="shared" si="7"/>
        <v>-118926.58000000003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-3148.35</v>
      </c>
      <c r="C37" s="27">
        <v>0</v>
      </c>
      <c r="D37" s="27">
        <v>0</v>
      </c>
      <c r="E37" s="27">
        <v>0</v>
      </c>
      <c r="F37" s="27">
        <v>-6418.42</v>
      </c>
      <c r="G37" s="27">
        <v>-22704.68</v>
      </c>
      <c r="H37" s="27">
        <v>-396</v>
      </c>
      <c r="I37" s="27">
        <v>0</v>
      </c>
      <c r="J37" s="27">
        <v>0</v>
      </c>
      <c r="K37" s="30">
        <f t="shared" si="7"/>
        <v>-32667.45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70</v>
      </c>
      <c r="B45" s="17">
        <v>-7589.54</v>
      </c>
      <c r="C45" s="17">
        <v>-7200.33</v>
      </c>
      <c r="D45" s="17">
        <v>-8906.85</v>
      </c>
      <c r="E45" s="17">
        <v>-5433.93</v>
      </c>
      <c r="F45" s="17">
        <v>-5493.81</v>
      </c>
      <c r="G45" s="17">
        <v>-6002.77</v>
      </c>
      <c r="H45" s="17">
        <v>-5523.74</v>
      </c>
      <c r="I45" s="17">
        <v>-7649.41</v>
      </c>
      <c r="J45" s="17">
        <v>-2634.63</v>
      </c>
      <c r="K45" s="17">
        <f>SUM(B45:J45)</f>
        <v>-56435.00999999999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1515803.01</v>
      </c>
      <c r="C49" s="27">
        <f>IF(C18+C29+C50&lt;0,0,C18+C29+C50)</f>
        <v>1488049.8499999999</v>
      </c>
      <c r="D49" s="27">
        <f>IF(D18+D29+D50&lt;0,0,D18+D29+D50)</f>
        <v>1820691.88</v>
      </c>
      <c r="E49" s="27">
        <f>IF(E18+E29+E50&lt;0,0,E18+E29+E50)</f>
        <v>1063148.54</v>
      </c>
      <c r="F49" s="27">
        <f>IF(F18+F29+F50&lt;0,0,F18+F29+F50)</f>
        <v>1135723.23</v>
      </c>
      <c r="G49" s="27">
        <f>IF(G18+G29+G50&lt;0,0,G18+G29+G50)</f>
        <v>1176933.7400000005</v>
      </c>
      <c r="H49" s="27">
        <f>IF(H18+H29+H50&lt;0,0,H18+H29+H50)</f>
        <v>1162941.5499999998</v>
      </c>
      <c r="I49" s="27">
        <f>IF(I18+I29+I50&lt;0,0,I18+I29+I50)</f>
        <v>1560914.2599999998</v>
      </c>
      <c r="J49" s="27">
        <f>IF(J18+J29+J50&lt;0,0,J18+J29+J50)</f>
        <v>546607.8400000001</v>
      </c>
      <c r="K49" s="20">
        <f>SUM(B49:J49)</f>
        <v>11470813.9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1515803.02</v>
      </c>
      <c r="C55" s="10">
        <f t="shared" si="11"/>
        <v>1488049.85</v>
      </c>
      <c r="D55" s="10">
        <f t="shared" si="11"/>
        <v>1820691.87</v>
      </c>
      <c r="E55" s="10">
        <f t="shared" si="11"/>
        <v>1063148.54</v>
      </c>
      <c r="F55" s="10">
        <f t="shared" si="11"/>
        <v>1135723.23</v>
      </c>
      <c r="G55" s="10">
        <f t="shared" si="11"/>
        <v>1176933.74</v>
      </c>
      <c r="H55" s="10">
        <f t="shared" si="11"/>
        <v>1162941.55</v>
      </c>
      <c r="I55" s="10">
        <f>SUM(I56:I68)</f>
        <v>1560914.26</v>
      </c>
      <c r="J55" s="10">
        <f t="shared" si="11"/>
        <v>546607.84</v>
      </c>
      <c r="K55" s="5">
        <f>SUM(K56:K68)</f>
        <v>11470813.9</v>
      </c>
      <c r="L55" s="9"/>
    </row>
    <row r="56" spans="1:11" ht="16.5" customHeight="1">
      <c r="A56" s="7" t="s">
        <v>57</v>
      </c>
      <c r="B56" s="8">
        <v>1325569.74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1325569.74</v>
      </c>
    </row>
    <row r="57" spans="1:11" ht="16.5" customHeight="1">
      <c r="A57" s="7" t="s">
        <v>58</v>
      </c>
      <c r="B57" s="8">
        <v>190233.28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190233.28</v>
      </c>
    </row>
    <row r="58" spans="1:11" ht="16.5" customHeight="1">
      <c r="A58" s="7" t="s">
        <v>4</v>
      </c>
      <c r="B58" s="6">
        <v>0</v>
      </c>
      <c r="C58" s="8">
        <v>1488049.85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1488049.85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1820691.87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1820691.87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1063148.54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1063148.54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1135723.23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1135723.23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1176933.74</v>
      </c>
      <c r="H62" s="6">
        <v>0</v>
      </c>
      <c r="I62" s="6">
        <v>0</v>
      </c>
      <c r="J62" s="6">
        <v>0</v>
      </c>
      <c r="K62" s="5">
        <f t="shared" si="12"/>
        <v>1176933.74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1162941.55</v>
      </c>
      <c r="I63" s="6">
        <v>0</v>
      </c>
      <c r="J63" s="6">
        <v>0</v>
      </c>
      <c r="K63" s="5">
        <f t="shared" si="12"/>
        <v>1162941.55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569265.43</v>
      </c>
      <c r="J65" s="6">
        <v>0</v>
      </c>
      <c r="K65" s="5">
        <f t="shared" si="12"/>
        <v>569265.43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991648.83</v>
      </c>
      <c r="J66" s="6">
        <v>0</v>
      </c>
      <c r="K66" s="5">
        <f t="shared" si="12"/>
        <v>991648.83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546607.84</v>
      </c>
      <c r="K67" s="5">
        <f t="shared" si="12"/>
        <v>546607.84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2022-06-09T18:43:03Z</dcterms:modified>
  <cp:category/>
  <cp:version/>
  <cp:contentType/>
  <cp:contentStatus/>
</cp:coreProperties>
</file>