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'!$A$1:$K$69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<sst xmlns="http://schemas.openxmlformats.org/spreadsheetml/2006/main" count="77" uniqueCount="76">
  <si>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</si>
  <si>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</si>
  <si>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</si>
  <si>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</si>
  <si>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</si>
  <si>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</si>
  <si>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</si>
  <si>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</si>
  <si>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</si>
  <si>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</si>
  <si>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</si>
  <si>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</si>
  <si>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</si>
  <si>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</si>
  <si>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</si>
  <si>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</si>
  <si>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</si>
  <si>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</si>
  <si>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</si>
  <si>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</si>
  <si>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</si>
  <si>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</si>
  <si>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</si>
  <si>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</si>
  <si>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</si>
  <si>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</si>
  <si>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</si>
  <si>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</si>
  <si>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</si>
  <si>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</si>
  <si>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</si>
  <si>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</si>
  <si>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</si>
  <si>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</si>
  <si>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</si>
  <si>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</si>
  <si>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</si>
  <si>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</si>
  <si>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</si>
  <si>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</si>
  <si>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</si>
  <si>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</si>
  <si>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</si>
  <si>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</si>
  <si>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</si>
  <si>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</si>
  <si>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</si>
  <si>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</si>
  <si>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</si>
  <si>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</si>
  <si>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</si>
  <si>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</si>
  <si>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</si>
  <si>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</si>
  <si>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</si>
  <si>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</si>
  <si>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</si>
  <si>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</si>
  <si>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</si>
  <si>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</si>
  <si>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</si>
  <si>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</si>
  <si>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</si>
  <si>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</si>
  <si>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</si>
  <si>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</si>
  <si>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</si>
  <si>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02/06/22 - VENCIMENTO 09/06/22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</si>
  <si>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</si>
  <si>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</si>
  <si>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</si>
  <si>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</si>
  <si>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5.2.11. Remuneração da Implantação de Wi-Fi (1)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</si>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</sst>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48</v>
      </c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0" t="s">
        <v>46</v>
      </c>
    </row>
    <row r="5" spans="1:11" ht="43.5" customHeight="1">
      <c r="A5" s="60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60"/>
    </row>
    <row r="6" spans="1:11" ht="18.75" customHeight="1">
      <c r="A6" s="60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60"/>
    </row>
    <row r="7" spans="1:14" ht="16.5" customHeight="1">
      <c r="A7" s="13" t="s">
        <v>34</v>
      </c>
      <c r="B7" s="47">
        <f aca="true" t="shared" si="0" ref="B7:K7">B8+B11</f>
        <v>334094</v>
      </c>
      <c r="C7" s="47">
        <f t="shared" si="0"/>
        <v>272947</v>
      </c>
      <c r="D7" s="47">
        <f t="shared" si="0"/>
        <v>347369</v>
      </c>
      <c r="E7" s="47">
        <f t="shared" si="0"/>
        <v>185702</v>
      </c>
      <c r="F7" s="47">
        <f t="shared" si="0"/>
        <v>225689</v>
      </c>
      <c r="G7" s="47">
        <f t="shared" si="0"/>
        <v>222661</v>
      </c>
      <c r="H7" s="47">
        <f t="shared" si="0"/>
        <v>268441</v>
      </c>
      <c r="I7" s="47">
        <f t="shared" si="0"/>
        <v>376399</v>
      </c>
      <c r="J7" s="47">
        <f t="shared" si="0"/>
        <v>119870</v>
      </c>
      <c r="K7" s="47">
        <f t="shared" si="0"/>
        <v>2353172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18706</v>
      </c>
      <c r="C8" s="45">
        <f t="shared" si="1"/>
        <v>18566</v>
      </c>
      <c r="D8" s="45">
        <f t="shared" si="1"/>
        <v>19433</v>
      </c>
      <c r="E8" s="45">
        <f t="shared" si="1"/>
        <v>12439</v>
      </c>
      <c r="F8" s="45">
        <f t="shared" si="1"/>
        <v>13531</v>
      </c>
      <c r="G8" s="45">
        <f t="shared" si="1"/>
        <v>6856</v>
      </c>
      <c r="H8" s="45">
        <f t="shared" si="1"/>
        <v>6594</v>
      </c>
      <c r="I8" s="45">
        <f t="shared" si="1"/>
        <v>20316</v>
      </c>
      <c r="J8" s="45">
        <f t="shared" si="1"/>
        <v>4031</v>
      </c>
      <c r="K8" s="38">
        <f>SUM(B8:J8)</f>
        <v>120472</v>
      </c>
      <c r="L8"/>
      <c r="M8"/>
      <c r="N8"/>
    </row>
    <row r="9" spans="1:14" ht="16.5" customHeight="1">
      <c r="A9" s="22" t="s">
        <v>32</v>
      </c>
      <c r="B9" s="45">
        <v>18658</v>
      </c>
      <c r="C9" s="45">
        <v>18554</v>
      </c>
      <c r="D9" s="45">
        <v>19423</v>
      </c>
      <c r="E9" s="45">
        <v>12289</v>
      </c>
      <c r="F9" s="45">
        <v>13512</v>
      </c>
      <c r="G9" s="45">
        <v>6856</v>
      </c>
      <c r="H9" s="45">
        <v>6594</v>
      </c>
      <c r="I9" s="45">
        <v>20227</v>
      </c>
      <c r="J9" s="45">
        <v>4031</v>
      </c>
      <c r="K9" s="38">
        <f>SUM(B9:J9)</f>
        <v>120144</v>
      </c>
      <c r="L9"/>
      <c r="M9"/>
      <c r="N9"/>
    </row>
    <row r="10" spans="1:14" ht="16.5" customHeight="1">
      <c r="A10" s="22" t="s">
        <v>31</v>
      </c>
      <c r="B10" s="45">
        <v>48</v>
      </c>
      <c r="C10" s="45">
        <v>12</v>
      </c>
      <c r="D10" s="45">
        <v>10</v>
      </c>
      <c r="E10" s="45">
        <v>150</v>
      </c>
      <c r="F10" s="45">
        <v>19</v>
      </c>
      <c r="G10" s="45">
        <v>0</v>
      </c>
      <c r="H10" s="45">
        <v>0</v>
      </c>
      <c r="I10" s="45">
        <v>89</v>
      </c>
      <c r="J10" s="45">
        <v>0</v>
      </c>
      <c r="K10" s="38">
        <f>SUM(B10:J10)</f>
        <v>328</v>
      </c>
      <c r="L10"/>
      <c r="M10"/>
      <c r="N10"/>
    </row>
    <row r="11" spans="1:14" ht="16.5" customHeight="1">
      <c r="A11" s="44" t="s">
        <v>30</v>
      </c>
      <c r="B11" s="43">
        <v>315388</v>
      </c>
      <c r="C11" s="43">
        <v>254381</v>
      </c>
      <c r="D11" s="43">
        <v>327936</v>
      </c>
      <c r="E11" s="43">
        <v>173263</v>
      </c>
      <c r="F11" s="43">
        <v>212158</v>
      </c>
      <c r="G11" s="43">
        <v>215805</v>
      </c>
      <c r="H11" s="43">
        <v>261847</v>
      </c>
      <c r="I11" s="43">
        <v>356083</v>
      </c>
      <c r="J11" s="43">
        <v>115839</v>
      </c>
      <c r="K11" s="38">
        <f>SUM(B11:J11)</f>
        <v>2232700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68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1.13414181428516</v>
      </c>
      <c r="C16" s="39">
        <v>1.193819249166596</v>
      </c>
      <c r="D16" s="39">
        <v>1.044781045222586</v>
      </c>
      <c r="E16" s="39">
        <v>1.380138662291315</v>
      </c>
      <c r="F16" s="39">
        <v>1.076330333145039</v>
      </c>
      <c r="G16" s="39">
        <v>1.188165638233648</v>
      </c>
      <c r="H16" s="39">
        <v>1.123405033693119</v>
      </c>
      <c r="I16" s="39">
        <v>1.094043450286388</v>
      </c>
      <c r="J16" s="39">
        <v>1.077033830819581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1670924.68</v>
      </c>
      <c r="C18" s="36">
        <f aca="true" t="shared" si="2" ref="C18:J18">SUM(C19:C26)</f>
        <v>1583369.66</v>
      </c>
      <c r="D18" s="36">
        <f t="shared" si="2"/>
        <v>1950198.3099999998</v>
      </c>
      <c r="E18" s="36">
        <f t="shared" si="2"/>
        <v>1196837.95</v>
      </c>
      <c r="F18" s="36">
        <f t="shared" si="2"/>
        <v>1203430.7</v>
      </c>
      <c r="G18" s="36">
        <f t="shared" si="2"/>
        <v>1314862.9600000002</v>
      </c>
      <c r="H18" s="36">
        <f t="shared" si="2"/>
        <v>1205792.1999999997</v>
      </c>
      <c r="I18" s="36">
        <f t="shared" si="2"/>
        <v>1678067.2999999998</v>
      </c>
      <c r="J18" s="36">
        <f t="shared" si="2"/>
        <v>582132.8200000001</v>
      </c>
      <c r="K18" s="36">
        <f>SUM(B18:J18)</f>
        <v>12385616.579999998</v>
      </c>
      <c r="L18"/>
      <c r="M18"/>
      <c r="N18"/>
    </row>
    <row r="19" spans="1:14" ht="16.5" customHeight="1">
      <c r="A19" s="35" t="s">
        <v>27</v>
      </c>
      <c r="B19" s="56">
        <f>ROUND((B13+B14)*B7,2)</f>
        <v>1423975.45</v>
      </c>
      <c r="C19" s="56">
        <f aca="true" t="shared" si="3" ref="C19:J19">ROUND((C13+C14)*C7,2)</f>
        <v>1278074.33</v>
      </c>
      <c r="D19" s="56">
        <f t="shared" si="3"/>
        <v>1803088.27</v>
      </c>
      <c r="E19" s="56">
        <f t="shared" si="3"/>
        <v>838091.7</v>
      </c>
      <c r="F19" s="56">
        <f t="shared" si="3"/>
        <v>1077890.66</v>
      </c>
      <c r="G19" s="56">
        <f t="shared" si="3"/>
        <v>1074183.46</v>
      </c>
      <c r="H19" s="56">
        <f t="shared" si="3"/>
        <v>1031135.57</v>
      </c>
      <c r="I19" s="56">
        <f t="shared" si="3"/>
        <v>1460503.4</v>
      </c>
      <c r="J19" s="56">
        <f t="shared" si="3"/>
        <v>526289.24</v>
      </c>
      <c r="K19" s="30">
        <f>SUM(B19:J19)</f>
        <v>10513232.080000002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191014.65</v>
      </c>
      <c r="C20" s="30">
        <f t="shared" si="4"/>
        <v>247715.41</v>
      </c>
      <c r="D20" s="30">
        <f t="shared" si="4"/>
        <v>80744.18</v>
      </c>
      <c r="E20" s="30">
        <f t="shared" si="4"/>
        <v>318591.06</v>
      </c>
      <c r="F20" s="30">
        <f t="shared" si="4"/>
        <v>82275.75</v>
      </c>
      <c r="G20" s="30">
        <f t="shared" si="4"/>
        <v>202124.42</v>
      </c>
      <c r="H20" s="30">
        <f t="shared" si="4"/>
        <v>127247.32</v>
      </c>
      <c r="I20" s="30">
        <f t="shared" si="4"/>
        <v>137350.78</v>
      </c>
      <c r="J20" s="30">
        <f t="shared" si="4"/>
        <v>40542.08</v>
      </c>
      <c r="K20" s="30">
        <f aca="true" t="shared" si="5" ref="K20:K26">SUM(B20:J20)</f>
        <v>1427605.6500000001</v>
      </c>
      <c r="L20"/>
      <c r="M20"/>
      <c r="N20"/>
    </row>
    <row r="21" spans="1:14" ht="16.5" customHeight="1">
      <c r="A21" s="18" t="s">
        <v>25</v>
      </c>
      <c r="B21" s="30">
        <v>51542.79</v>
      </c>
      <c r="C21" s="30">
        <v>51584.34</v>
      </c>
      <c r="D21" s="30">
        <v>58073.03</v>
      </c>
      <c r="E21" s="30">
        <v>34824.57</v>
      </c>
      <c r="F21" s="30">
        <v>39662.41</v>
      </c>
      <c r="G21" s="30">
        <v>34775.33</v>
      </c>
      <c r="H21" s="30">
        <v>41926.69</v>
      </c>
      <c r="I21" s="30">
        <v>73977.46</v>
      </c>
      <c r="J21" s="30">
        <v>19100.31</v>
      </c>
      <c r="K21" s="30">
        <f t="shared" si="5"/>
        <v>405466.93000000005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57" t="s">
        <v>69</v>
      </c>
      <c r="B24" s="30">
        <v>1367.56</v>
      </c>
      <c r="C24" s="30">
        <v>1294.88</v>
      </c>
      <c r="D24" s="30">
        <v>1596.39</v>
      </c>
      <c r="E24" s="30">
        <v>979.91</v>
      </c>
      <c r="F24" s="30">
        <v>985.29</v>
      </c>
      <c r="G24" s="30">
        <v>1076.82</v>
      </c>
      <c r="H24" s="30">
        <v>987.98</v>
      </c>
      <c r="I24" s="30">
        <v>1372.95</v>
      </c>
      <c r="J24" s="30">
        <v>476.49</v>
      </c>
      <c r="K24" s="30">
        <f t="shared" si="5"/>
        <v>10138.27</v>
      </c>
      <c r="L24"/>
      <c r="M24"/>
      <c r="N24"/>
    </row>
    <row r="25" spans="1:14" ht="16.5" customHeight="1">
      <c r="A25" s="57" t="s">
        <v>70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595.66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6517.660000000001</v>
      </c>
      <c r="L25"/>
      <c r="M25"/>
      <c r="N25"/>
    </row>
    <row r="26" spans="1:14" ht="16.5" customHeight="1">
      <c r="A26" s="57" t="s">
        <v>71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+B30+B35+B48</f>
        <v>-147810.5</v>
      </c>
      <c r="C29" s="30">
        <f t="shared" si="6"/>
        <v>-97129.73000000001</v>
      </c>
      <c r="D29" s="30">
        <f t="shared" si="6"/>
        <v>-143233.79000000004</v>
      </c>
      <c r="E29" s="30">
        <f t="shared" si="6"/>
        <v>-139690.66999999998</v>
      </c>
      <c r="F29" s="30">
        <f t="shared" si="6"/>
        <v>-35829.240000000005</v>
      </c>
      <c r="G29" s="30">
        <f t="shared" si="6"/>
        <v>-140129.62</v>
      </c>
      <c r="H29" s="30">
        <f t="shared" si="6"/>
        <v>-55993.619999999995</v>
      </c>
      <c r="I29" s="30">
        <f t="shared" si="6"/>
        <v>-85135.89000000001</v>
      </c>
      <c r="J29" s="30">
        <f t="shared" si="6"/>
        <v>-28452.65</v>
      </c>
      <c r="K29" s="30">
        <f aca="true" t="shared" si="7" ref="K29:K37">SUM(B29:J29)</f>
        <v>-873405.71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-151766.12</v>
      </c>
      <c r="C30" s="30">
        <f t="shared" si="8"/>
        <v>-89929.40000000001</v>
      </c>
      <c r="D30" s="30">
        <f t="shared" si="8"/>
        <v>-111228.35</v>
      </c>
      <c r="E30" s="30">
        <f t="shared" si="8"/>
        <v>-138202.93</v>
      </c>
      <c r="F30" s="30">
        <f t="shared" si="8"/>
        <v>-59452.8</v>
      </c>
      <c r="G30" s="30">
        <f t="shared" si="8"/>
        <v>-138992.22</v>
      </c>
      <c r="H30" s="30">
        <f t="shared" si="8"/>
        <v>-50499.81</v>
      </c>
      <c r="I30" s="30">
        <f t="shared" si="8"/>
        <v>-122529.33</v>
      </c>
      <c r="J30" s="30">
        <f t="shared" si="8"/>
        <v>-28080.7</v>
      </c>
      <c r="K30" s="30">
        <f t="shared" si="7"/>
        <v>-890681.6599999998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-82095.2</v>
      </c>
      <c r="C31" s="30">
        <f aca="true" t="shared" si="9" ref="C31:J31">-ROUND((C9)*$E$3,2)</f>
        <v>-81637.6</v>
      </c>
      <c r="D31" s="30">
        <f t="shared" si="9"/>
        <v>-85461.2</v>
      </c>
      <c r="E31" s="30">
        <f t="shared" si="9"/>
        <v>-54071.6</v>
      </c>
      <c r="F31" s="30">
        <f t="shared" si="9"/>
        <v>-59452.8</v>
      </c>
      <c r="G31" s="30">
        <f t="shared" si="9"/>
        <v>-30166.4</v>
      </c>
      <c r="H31" s="30">
        <f t="shared" si="9"/>
        <v>-29013.6</v>
      </c>
      <c r="I31" s="30">
        <f t="shared" si="9"/>
        <v>-88998.8</v>
      </c>
      <c r="J31" s="30">
        <f t="shared" si="9"/>
        <v>-17736.4</v>
      </c>
      <c r="K31" s="30">
        <f t="shared" si="7"/>
        <v>-528633.6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-69670.92</v>
      </c>
      <c r="C34" s="30">
        <v>-8291.8</v>
      </c>
      <c r="D34" s="30">
        <v>-25767.15</v>
      </c>
      <c r="E34" s="30">
        <v>-84131.33</v>
      </c>
      <c r="F34" s="26">
        <v>0</v>
      </c>
      <c r="G34" s="30">
        <v>-108825.82</v>
      </c>
      <c r="H34" s="30">
        <v>-21486.21</v>
      </c>
      <c r="I34" s="30">
        <v>-33530.53</v>
      </c>
      <c r="J34" s="30">
        <v>-10344.3</v>
      </c>
      <c r="K34" s="30">
        <f t="shared" si="7"/>
        <v>-362048.06</v>
      </c>
      <c r="L34"/>
      <c r="M34"/>
      <c r="N34"/>
    </row>
    <row r="35" spans="1:14" s="23" customFormat="1" ht="16.5" customHeight="1">
      <c r="A35" s="18" t="s">
        <v>17</v>
      </c>
      <c r="B35" s="27">
        <f>SUM(B36:B46)</f>
        <v>3955.620000000001</v>
      </c>
      <c r="C35" s="27">
        <f aca="true" t="shared" si="10" ref="C35:J35">SUM(C36:C46)</f>
        <v>-7200.33</v>
      </c>
      <c r="D35" s="27">
        <f t="shared" si="10"/>
        <v>-32005.440000000028</v>
      </c>
      <c r="E35" s="27">
        <f t="shared" si="10"/>
        <v>-1487.7399999999998</v>
      </c>
      <c r="F35" s="27">
        <f t="shared" si="10"/>
        <v>23623.56</v>
      </c>
      <c r="G35" s="27">
        <f t="shared" si="10"/>
        <v>-1137.4000000000005</v>
      </c>
      <c r="H35" s="27">
        <f t="shared" si="10"/>
        <v>-5493.81</v>
      </c>
      <c r="I35" s="27">
        <f t="shared" si="10"/>
        <v>37393.439999999995</v>
      </c>
      <c r="J35" s="27">
        <f t="shared" si="10"/>
        <v>-371.9500000000007</v>
      </c>
      <c r="K35" s="30">
        <f t="shared" si="7"/>
        <v>17275.94999999997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73</v>
      </c>
      <c r="B43" s="17">
        <v>0</v>
      </c>
      <c r="C43" s="17">
        <v>0</v>
      </c>
      <c r="D43" s="27">
        <v>1350000</v>
      </c>
      <c r="E43" s="27">
        <v>765000</v>
      </c>
      <c r="F43" s="17">
        <v>0</v>
      </c>
      <c r="G43" s="17">
        <v>0</v>
      </c>
      <c r="H43" s="27">
        <v>891000</v>
      </c>
      <c r="I43" s="17">
        <v>0</v>
      </c>
      <c r="J43" s="17">
        <v>0</v>
      </c>
      <c r="K43" s="27">
        <f>SUM(B43:J43)</f>
        <v>3006000</v>
      </c>
      <c r="L43" s="24"/>
      <c r="M43"/>
      <c r="N43"/>
    </row>
    <row r="44" spans="1:14" s="23" customFormat="1" ht="16.5" customHeight="1">
      <c r="A44" s="25" t="s">
        <v>74</v>
      </c>
      <c r="B44" s="17">
        <v>0</v>
      </c>
      <c r="C44" s="17">
        <v>0</v>
      </c>
      <c r="D44" s="27">
        <v>-1350000</v>
      </c>
      <c r="E44" s="27">
        <v>-765000</v>
      </c>
      <c r="F44" s="17">
        <v>0</v>
      </c>
      <c r="G44" s="17">
        <v>0</v>
      </c>
      <c r="H44" s="27">
        <v>-891000</v>
      </c>
      <c r="I44" s="17">
        <v>0</v>
      </c>
      <c r="J44" s="17">
        <v>0</v>
      </c>
      <c r="K44" s="27">
        <f>SUM(B44:J44)</f>
        <v>-3006000</v>
      </c>
      <c r="L44" s="24"/>
      <c r="M44"/>
      <c r="N44"/>
    </row>
    <row r="45" spans="1:14" s="23" customFormat="1" ht="16.5" customHeight="1">
      <c r="A45" s="25" t="s">
        <v>75</v>
      </c>
      <c r="B45" s="27">
        <v>-7604.5</v>
      </c>
      <c r="C45" s="27">
        <v>-7200.33</v>
      </c>
      <c r="D45" s="27">
        <v>-8876.91</v>
      </c>
      <c r="E45" s="27">
        <v>-5448.9</v>
      </c>
      <c r="F45" s="27">
        <v>-5478.84</v>
      </c>
      <c r="G45" s="27">
        <v>-5987.8</v>
      </c>
      <c r="H45" s="27">
        <v>-5493.81</v>
      </c>
      <c r="I45" s="27">
        <v>-7634.44</v>
      </c>
      <c r="J45" s="27">
        <v>-2649.6</v>
      </c>
      <c r="K45" s="27">
        <f>SUM(B45:J45)</f>
        <v>-56375.13</v>
      </c>
      <c r="L45" s="24"/>
      <c r="M45"/>
      <c r="N45"/>
    </row>
    <row r="46" spans="1:12" ht="15.75" customHeight="1">
      <c r="A46" s="22" t="s">
        <v>72</v>
      </c>
      <c r="B46" s="27">
        <v>11560.12</v>
      </c>
      <c r="C46" s="17">
        <v>0</v>
      </c>
      <c r="D46" s="17">
        <v>0</v>
      </c>
      <c r="E46" s="27">
        <v>3961.16</v>
      </c>
      <c r="F46" s="27">
        <v>29102.4</v>
      </c>
      <c r="G46" s="27">
        <v>4850.4</v>
      </c>
      <c r="H46" s="17">
        <v>0</v>
      </c>
      <c r="I46" s="27">
        <v>45027.88</v>
      </c>
      <c r="J46" s="27">
        <v>8973.24</v>
      </c>
      <c r="K46" s="27">
        <f>SUM(B46:J46)</f>
        <v>103475.2</v>
      </c>
      <c r="L46" s="21"/>
    </row>
    <row r="47" spans="1:12" ht="12" customHeight="1">
      <c r="A47" s="2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1"/>
    </row>
    <row r="48" spans="1:14" ht="16.5" customHeight="1">
      <c r="A48" s="18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L48" s="21"/>
      <c r="M48"/>
      <c r="N48"/>
    </row>
    <row r="49" spans="1:12" ht="12" customHeight="1">
      <c r="A49" s="18"/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/>
      <c r="L49" s="9"/>
    </row>
    <row r="50" spans="1:12" ht="16.5" customHeight="1">
      <c r="A50" s="16" t="s">
        <v>8</v>
      </c>
      <c r="B50" s="27">
        <f aca="true" t="shared" si="11" ref="B50:J50">IF(B18+B29+B51&lt;0,0,B18+B29+B51)</f>
        <v>1523114.18</v>
      </c>
      <c r="C50" s="27">
        <f t="shared" si="11"/>
        <v>1486239.93</v>
      </c>
      <c r="D50" s="27">
        <f t="shared" si="11"/>
        <v>1806964.5199999998</v>
      </c>
      <c r="E50" s="27">
        <f t="shared" si="11"/>
        <v>1057147.28</v>
      </c>
      <c r="F50" s="27">
        <f t="shared" si="11"/>
        <v>1167601.46</v>
      </c>
      <c r="G50" s="27">
        <f t="shared" si="11"/>
        <v>1174733.3400000003</v>
      </c>
      <c r="H50" s="27">
        <f t="shared" si="11"/>
        <v>1149798.5799999996</v>
      </c>
      <c r="I50" s="27">
        <f t="shared" si="11"/>
        <v>1592931.4099999997</v>
      </c>
      <c r="J50" s="27">
        <f t="shared" si="11"/>
        <v>553680.17</v>
      </c>
      <c r="K50" s="20">
        <f>SUM(B50:J50)</f>
        <v>11512210.870000001</v>
      </c>
      <c r="L50" s="55"/>
    </row>
    <row r="51" spans="1:13" ht="16.5" customHeight="1">
      <c r="A51" s="18" t="s">
        <v>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f>SUM(B51:J51)</f>
        <v>0</v>
      </c>
      <c r="M51" s="19"/>
    </row>
    <row r="52" spans="1:14" ht="16.5" customHeight="1">
      <c r="A52" s="18" t="s">
        <v>6</v>
      </c>
      <c r="B52" s="27">
        <f aca="true" t="shared" si="12" ref="B52:J52">IF(B18+B29+B51&gt;0,0,B18+B29+B51)</f>
        <v>0</v>
      </c>
      <c r="C52" s="27">
        <f t="shared" si="12"/>
        <v>0</v>
      </c>
      <c r="D52" s="27">
        <f t="shared" si="12"/>
        <v>0</v>
      </c>
      <c r="E52" s="27">
        <f t="shared" si="12"/>
        <v>0</v>
      </c>
      <c r="F52" s="27">
        <f t="shared" si="12"/>
        <v>0</v>
      </c>
      <c r="G52" s="27">
        <f t="shared" si="12"/>
        <v>0</v>
      </c>
      <c r="H52" s="27">
        <f t="shared" si="12"/>
        <v>0</v>
      </c>
      <c r="I52" s="27">
        <f t="shared" si="12"/>
        <v>0</v>
      </c>
      <c r="J52" s="27">
        <f t="shared" si="12"/>
        <v>0</v>
      </c>
      <c r="K52" s="17">
        <f>SUM(B52:J52)</f>
        <v>0</v>
      </c>
      <c r="L52"/>
      <c r="M52"/>
      <c r="N52"/>
    </row>
    <row r="53" spans="1:11" ht="12" customHeight="1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 customHeight="1">
      <c r="A55" s="13"/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</row>
    <row r="56" spans="1:12" ht="16.5" customHeight="1">
      <c r="A56" s="11" t="s">
        <v>5</v>
      </c>
      <c r="B56" s="10">
        <f aca="true" t="shared" si="13" ref="B56:J56">SUM(B57:B68)</f>
        <v>1523114.17</v>
      </c>
      <c r="C56" s="10">
        <f t="shared" si="13"/>
        <v>1486239.92</v>
      </c>
      <c r="D56" s="10">
        <f t="shared" si="13"/>
        <v>1806964.52</v>
      </c>
      <c r="E56" s="10">
        <f t="shared" si="13"/>
        <v>1057147.27</v>
      </c>
      <c r="F56" s="10">
        <f t="shared" si="13"/>
        <v>1167601.46</v>
      </c>
      <c r="G56" s="10">
        <f t="shared" si="13"/>
        <v>1174733.34</v>
      </c>
      <c r="H56" s="10">
        <f t="shared" si="13"/>
        <v>1149798.59</v>
      </c>
      <c r="I56" s="10">
        <f>SUM(I57:I69)</f>
        <v>1592931.41</v>
      </c>
      <c r="J56" s="10">
        <f t="shared" si="13"/>
        <v>553680.16</v>
      </c>
      <c r="K56" s="5">
        <f>SUM(K57:K69)</f>
        <v>11512210.84</v>
      </c>
      <c r="L56" s="9"/>
    </row>
    <row r="57" spans="1:11" ht="16.5" customHeight="1">
      <c r="A57" s="7" t="s">
        <v>57</v>
      </c>
      <c r="B57" s="8">
        <v>1332420.28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aca="true" t="shared" si="14" ref="K57:K68">SUM(B57:J57)</f>
        <v>1332420.28</v>
      </c>
    </row>
    <row r="58" spans="1:11" ht="16.5" customHeight="1">
      <c r="A58" s="7" t="s">
        <v>58</v>
      </c>
      <c r="B58" s="8">
        <v>190693.89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190693.89</v>
      </c>
    </row>
    <row r="59" spans="1:11" ht="16.5" customHeight="1">
      <c r="A59" s="7" t="s">
        <v>4</v>
      </c>
      <c r="B59" s="6">
        <v>0</v>
      </c>
      <c r="C59" s="8">
        <v>1486239.92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1486239.92</v>
      </c>
    </row>
    <row r="60" spans="1:11" ht="16.5" customHeight="1">
      <c r="A60" s="7" t="s">
        <v>3</v>
      </c>
      <c r="B60" s="6">
        <v>0</v>
      </c>
      <c r="C60" s="6">
        <v>0</v>
      </c>
      <c r="D60" s="8">
        <v>1806964.52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1806964.52</v>
      </c>
    </row>
    <row r="61" spans="1:11" ht="16.5" customHeight="1">
      <c r="A61" s="7" t="s">
        <v>2</v>
      </c>
      <c r="B61" s="6">
        <v>0</v>
      </c>
      <c r="C61" s="6">
        <v>0</v>
      </c>
      <c r="D61" s="6">
        <v>0</v>
      </c>
      <c r="E61" s="8">
        <v>1057147.27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1057147.27</v>
      </c>
    </row>
    <row r="62" spans="1:11" ht="16.5" customHeight="1">
      <c r="A62" s="7" t="s">
        <v>1</v>
      </c>
      <c r="B62" s="6">
        <v>0</v>
      </c>
      <c r="C62" s="6">
        <v>0</v>
      </c>
      <c r="D62" s="6">
        <v>0</v>
      </c>
      <c r="E62" s="6">
        <v>0</v>
      </c>
      <c r="F62" s="8">
        <v>1167601.46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1167601.46</v>
      </c>
    </row>
    <row r="63" spans="1:11" ht="16.5" customHeight="1">
      <c r="A63" s="7" t="s">
        <v>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8">
        <v>1174733.34</v>
      </c>
      <c r="H63" s="6">
        <v>0</v>
      </c>
      <c r="I63" s="6">
        <v>0</v>
      </c>
      <c r="J63" s="6">
        <v>0</v>
      </c>
      <c r="K63" s="5">
        <f t="shared" si="14"/>
        <v>1174733.34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8">
        <v>1149798.59</v>
      </c>
      <c r="I64" s="6">
        <v>0</v>
      </c>
      <c r="J64" s="6">
        <v>0</v>
      </c>
      <c r="K64" s="5">
        <f t="shared" si="14"/>
        <v>1149798.59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4"/>
        <v>0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587791.69</v>
      </c>
      <c r="J66" s="6">
        <v>0</v>
      </c>
      <c r="K66" s="5">
        <f t="shared" si="14"/>
        <v>587791.69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1005139.72</v>
      </c>
      <c r="J67" s="6">
        <v>0</v>
      </c>
      <c r="K67" s="5">
        <f t="shared" si="14"/>
        <v>1005139.72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553680.16</v>
      </c>
      <c r="K68" s="5">
        <f t="shared" si="14"/>
        <v>553680.16</v>
      </c>
    </row>
    <row r="69" spans="1:11" ht="18" customHeight="1">
      <c r="A69" s="4" t="s">
        <v>65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>
        <f>SUM(B69:J69)</f>
        <v>0</v>
      </c>
    </row>
    <row r="70" ht="18" customHeight="1"/>
    <row r="71" ht="18" customHeight="1"/>
    <row r="72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2022-06-09T17:56:13Z</dcterms:modified>
  <cp:category/>
  <cp:version/>
  <cp:contentType/>
  <cp:contentStatus/>
</cp:coreProperties>
</file>