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<sst xmlns="http://schemas.openxmlformats.org/spreadsheetml/2006/main" count="76" uniqueCount="75">
  <si>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</si>
  <si>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</si>
  <si>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</si>
  <si>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</si>
  <si>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</si>
  <si>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</si>
  <si>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</si>
  <si>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</si>
  <si>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</si>
  <si>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</si>
  <si>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</si>
  <si>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</si>
  <si>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</si>
  <si>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</si>
  <si>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</si>
  <si>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</si>
  <si>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</si>
  <si>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</si>
  <si>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</si>
  <si>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</si>
  <si>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</si>
  <si>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</si>
  <si>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</si>
  <si>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</si>
  <si>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</si>
  <si>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</si>
  <si>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</si>
  <si>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</si>
  <si>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</si>
  <si>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</si>
  <si>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</si>
  <si>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</si>
  <si>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</si>
  <si>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</si>
  <si>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</si>
  <si>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</si>
  <si>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</si>
  <si>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</si>
  <si>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</si>
  <si>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</si>
  <si>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</si>
  <si>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</si>
  <si>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</si>
  <si>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</si>
  <si>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</si>
  <si>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</si>
  <si>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</si>
  <si>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</si>
  <si>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</si>
  <si>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</si>
  <si>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</si>
  <si>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</si>
  <si>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</si>
  <si>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</si>
  <si>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</si>
  <si>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</si>
  <si>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</si>
  <si>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</si>
  <si>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</si>
  <si>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</si>
  <si>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</si>
  <si>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</si>
  <si>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</si>
  <si>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</si>
  <si>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</si>
  <si>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</si>
  <si>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</si>
  <si>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01/06/22 - VENCIMENTO 08/06/22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</si>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</sst>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327245</v>
      </c>
      <c r="C7" s="47">
        <f t="shared" si="0"/>
        <v>264867</v>
      </c>
      <c r="D7" s="47">
        <f t="shared" si="0"/>
        <v>324458</v>
      </c>
      <c r="E7" s="47">
        <f t="shared" si="0"/>
        <v>177276</v>
      </c>
      <c r="F7" s="47">
        <f t="shared" si="0"/>
        <v>221131</v>
      </c>
      <c r="G7" s="47">
        <f t="shared" si="0"/>
        <v>209595</v>
      </c>
      <c r="H7" s="47">
        <f t="shared" si="0"/>
        <v>255048</v>
      </c>
      <c r="I7" s="47">
        <f t="shared" si="0"/>
        <v>354399</v>
      </c>
      <c r="J7" s="47">
        <f t="shared" si="0"/>
        <v>120327</v>
      </c>
      <c r="K7" s="47">
        <f t="shared" si="0"/>
        <v>2254346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19084</v>
      </c>
      <c r="C8" s="45">
        <f t="shared" si="1"/>
        <v>18513</v>
      </c>
      <c r="D8" s="45">
        <f t="shared" si="1"/>
        <v>18735</v>
      </c>
      <c r="E8" s="45">
        <f t="shared" si="1"/>
        <v>12458</v>
      </c>
      <c r="F8" s="45">
        <f t="shared" si="1"/>
        <v>13433</v>
      </c>
      <c r="G8" s="45">
        <f t="shared" si="1"/>
        <v>6601</v>
      </c>
      <c r="H8" s="45">
        <f t="shared" si="1"/>
        <v>6570</v>
      </c>
      <c r="I8" s="45">
        <f t="shared" si="1"/>
        <v>19429</v>
      </c>
      <c r="J8" s="45">
        <f t="shared" si="1"/>
        <v>4126</v>
      </c>
      <c r="K8" s="38">
        <f>SUM(B8:J8)</f>
        <v>118949</v>
      </c>
      <c r="L8"/>
      <c r="M8"/>
      <c r="N8"/>
    </row>
    <row r="9" spans="1:14" ht="16.5" customHeight="1">
      <c r="A9" s="22" t="s">
        <v>32</v>
      </c>
      <c r="B9" s="45">
        <v>19033</v>
      </c>
      <c r="C9" s="45">
        <v>18503</v>
      </c>
      <c r="D9" s="45">
        <v>18731</v>
      </c>
      <c r="E9" s="45">
        <v>12325</v>
      </c>
      <c r="F9" s="45">
        <v>13416</v>
      </c>
      <c r="G9" s="45">
        <v>6598</v>
      </c>
      <c r="H9" s="45">
        <v>6570</v>
      </c>
      <c r="I9" s="45">
        <v>19301</v>
      </c>
      <c r="J9" s="45">
        <v>4126</v>
      </c>
      <c r="K9" s="38">
        <f>SUM(B9:J9)</f>
        <v>118603</v>
      </c>
      <c r="L9"/>
      <c r="M9"/>
      <c r="N9"/>
    </row>
    <row r="10" spans="1:14" ht="16.5" customHeight="1">
      <c r="A10" s="22" t="s">
        <v>31</v>
      </c>
      <c r="B10" s="45">
        <v>51</v>
      </c>
      <c r="C10" s="45">
        <v>10</v>
      </c>
      <c r="D10" s="45">
        <v>4</v>
      </c>
      <c r="E10" s="45">
        <v>133</v>
      </c>
      <c r="F10" s="45">
        <v>17</v>
      </c>
      <c r="G10" s="45">
        <v>3</v>
      </c>
      <c r="H10" s="45">
        <v>0</v>
      </c>
      <c r="I10" s="45">
        <v>128</v>
      </c>
      <c r="J10" s="45">
        <v>0</v>
      </c>
      <c r="K10" s="38">
        <f>SUM(B10:J10)</f>
        <v>346</v>
      </c>
      <c r="L10"/>
      <c r="M10"/>
      <c r="N10"/>
    </row>
    <row r="11" spans="1:14" ht="16.5" customHeight="1">
      <c r="A11" s="44" t="s">
        <v>30</v>
      </c>
      <c r="B11" s="43">
        <v>308161</v>
      </c>
      <c r="C11" s="43">
        <v>246354</v>
      </c>
      <c r="D11" s="43">
        <v>305723</v>
      </c>
      <c r="E11" s="43">
        <v>164818</v>
      </c>
      <c r="F11" s="43">
        <v>207698</v>
      </c>
      <c r="G11" s="43">
        <v>202994</v>
      </c>
      <c r="H11" s="43">
        <v>248478</v>
      </c>
      <c r="I11" s="43">
        <v>334970</v>
      </c>
      <c r="J11" s="43">
        <v>116201</v>
      </c>
      <c r="K11" s="38">
        <f>SUM(B11:J11)</f>
        <v>2135397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1.156200461305584</v>
      </c>
      <c r="C16" s="39">
        <v>1.22833170778923</v>
      </c>
      <c r="D16" s="39">
        <v>1.107228970679118</v>
      </c>
      <c r="E16" s="39">
        <v>1.434322917534908</v>
      </c>
      <c r="F16" s="39">
        <v>1.092747994835593</v>
      </c>
      <c r="G16" s="39">
        <v>1.226589741503449</v>
      </c>
      <c r="H16" s="39">
        <v>1.167920771264145</v>
      </c>
      <c r="I16" s="39">
        <v>1.140632289398248</v>
      </c>
      <c r="J16" s="39">
        <v>1.07235872036304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SUM(B19:B26)</f>
        <v>1668460.41</v>
      </c>
      <c r="C18" s="36">
        <f aca="true" t="shared" si="2" ref="C18:J18">SUM(C19:C26)</f>
        <v>1581037.71</v>
      </c>
      <c r="D18" s="36">
        <f t="shared" si="2"/>
        <v>1931041.7699999998</v>
      </c>
      <c r="E18" s="36">
        <f t="shared" si="2"/>
        <v>1188396.1099999996</v>
      </c>
      <c r="F18" s="36">
        <f t="shared" si="2"/>
        <v>1196957.7999999998</v>
      </c>
      <c r="G18" s="36">
        <f t="shared" si="2"/>
        <v>1278061.9200000002</v>
      </c>
      <c r="H18" s="36">
        <f t="shared" si="2"/>
        <v>1190681.01</v>
      </c>
      <c r="I18" s="36">
        <f t="shared" si="2"/>
        <v>1647419.0899999999</v>
      </c>
      <c r="J18" s="36">
        <f t="shared" si="2"/>
        <v>581768.88</v>
      </c>
      <c r="K18" s="36">
        <f>SUM(B18:J18)</f>
        <v>12263824.7</v>
      </c>
      <c r="L18"/>
      <c r="M18"/>
      <c r="N18"/>
    </row>
    <row r="19" spans="1:14" ht="16.5" customHeight="1">
      <c r="A19" s="35" t="s">
        <v>27</v>
      </c>
      <c r="B19" s="62">
        <f>ROUND((B13+B14)*B7,2)</f>
        <v>1394783.64</v>
      </c>
      <c r="C19" s="62">
        <f aca="true" t="shared" si="3" ref="C19:J19">ROUND((C13+C14)*C7,2)</f>
        <v>1240239.73</v>
      </c>
      <c r="D19" s="62">
        <f t="shared" si="3"/>
        <v>1684164.14</v>
      </c>
      <c r="E19" s="62">
        <f t="shared" si="3"/>
        <v>800064.32</v>
      </c>
      <c r="F19" s="62">
        <f t="shared" si="3"/>
        <v>1056121.66</v>
      </c>
      <c r="G19" s="62">
        <f t="shared" si="3"/>
        <v>1011149.16</v>
      </c>
      <c r="H19" s="62">
        <f t="shared" si="3"/>
        <v>979690.38</v>
      </c>
      <c r="I19" s="62">
        <f t="shared" si="3"/>
        <v>1375139</v>
      </c>
      <c r="J19" s="62">
        <f t="shared" si="3"/>
        <v>528295.69</v>
      </c>
      <c r="K19" s="30">
        <f>SUM(B19:J19)</f>
        <v>10069647.72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217865.85</v>
      </c>
      <c r="C20" s="30">
        <f t="shared" si="4"/>
        <v>283186.06</v>
      </c>
      <c r="D20" s="30">
        <f t="shared" si="4"/>
        <v>180591.19</v>
      </c>
      <c r="E20" s="30">
        <f t="shared" si="4"/>
        <v>347486.27</v>
      </c>
      <c r="F20" s="30">
        <f t="shared" si="4"/>
        <v>97953.17</v>
      </c>
      <c r="G20" s="30">
        <f t="shared" si="4"/>
        <v>229116.03</v>
      </c>
      <c r="H20" s="30">
        <f t="shared" si="4"/>
        <v>164510.36</v>
      </c>
      <c r="I20" s="30">
        <f t="shared" si="4"/>
        <v>193388.95</v>
      </c>
      <c r="J20" s="30">
        <f t="shared" si="4"/>
        <v>38226.8</v>
      </c>
      <c r="K20" s="30">
        <f aca="true" t="shared" si="5" ref="K20:K26">SUM(B20:J20)</f>
        <v>1752324.6800000002</v>
      </c>
      <c r="L20"/>
      <c r="M20"/>
      <c r="N20"/>
    </row>
    <row r="21" spans="1:14" ht="16.5" customHeight="1">
      <c r="A21" s="18" t="s">
        <v>25</v>
      </c>
      <c r="B21" s="30">
        <v>51411.05</v>
      </c>
      <c r="C21" s="30">
        <v>51608.27</v>
      </c>
      <c r="D21" s="30">
        <v>57999</v>
      </c>
      <c r="E21" s="30">
        <v>35514.9</v>
      </c>
      <c r="F21" s="30">
        <v>39278.4</v>
      </c>
      <c r="G21" s="30">
        <v>34041.21</v>
      </c>
      <c r="H21" s="30">
        <v>41003.03</v>
      </c>
      <c r="I21" s="30">
        <v>72668.94</v>
      </c>
      <c r="J21" s="30">
        <v>19042.5</v>
      </c>
      <c r="K21" s="30">
        <f t="shared" si="5"/>
        <v>402567.3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1" t="s">
        <v>72</v>
      </c>
      <c r="B24" s="30">
        <v>1375.64</v>
      </c>
      <c r="C24" s="30">
        <v>1302.95</v>
      </c>
      <c r="D24" s="30">
        <v>1591</v>
      </c>
      <c r="E24" s="30">
        <v>979.91</v>
      </c>
      <c r="F24" s="30">
        <v>987.98</v>
      </c>
      <c r="G24" s="30">
        <v>1052.59</v>
      </c>
      <c r="H24" s="30">
        <v>982.6</v>
      </c>
      <c r="I24" s="30">
        <v>1359.49</v>
      </c>
      <c r="J24" s="30">
        <v>479.19</v>
      </c>
      <c r="K24" s="30">
        <f t="shared" si="5"/>
        <v>10111.35</v>
      </c>
      <c r="L24"/>
      <c r="M24"/>
      <c r="N24"/>
    </row>
    <row r="25" spans="1:14" ht="16.5" customHeight="1">
      <c r="A25" s="61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595.66</v>
      </c>
      <c r="G25" s="30">
        <v>677.6</v>
      </c>
      <c r="H25" s="30">
        <v>684.75</v>
      </c>
      <c r="I25" s="30">
        <v>984.3</v>
      </c>
      <c r="J25" s="30">
        <v>311.89</v>
      </c>
      <c r="K25" s="30">
        <f t="shared" si="5"/>
        <v>6517.660000000001</v>
      </c>
      <c r="L25"/>
      <c r="M25"/>
      <c r="N25"/>
    </row>
    <row r="26" spans="1:14" ht="16.5" customHeight="1">
      <c r="A26" s="61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-162660.05</v>
      </c>
      <c r="C29" s="30">
        <f t="shared" si="6"/>
        <v>-96534.86</v>
      </c>
      <c r="D29" s="30">
        <f t="shared" si="6"/>
        <v>-142932.31000000003</v>
      </c>
      <c r="E29" s="30">
        <f t="shared" si="6"/>
        <v>-152011.49</v>
      </c>
      <c r="F29" s="30">
        <f t="shared" si="6"/>
        <v>-63924.090000000004</v>
      </c>
      <c r="G29" s="30">
        <f t="shared" si="6"/>
        <v>-143016.06</v>
      </c>
      <c r="H29" s="30">
        <f t="shared" si="6"/>
        <v>-54560.36</v>
      </c>
      <c r="I29" s="30">
        <f t="shared" si="6"/>
        <v>-124094.98999999999</v>
      </c>
      <c r="J29" s="30">
        <f t="shared" si="6"/>
        <v>-37230.37</v>
      </c>
      <c r="K29" s="30">
        <f aca="true" t="shared" si="7" ref="K29:K37">SUM(B29:J29)</f>
        <v>-976964.5799999998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-155846.22</v>
      </c>
      <c r="C30" s="30">
        <f t="shared" si="8"/>
        <v>-90081.06</v>
      </c>
      <c r="D30" s="30">
        <f t="shared" si="8"/>
        <v>-111923.2</v>
      </c>
      <c r="E30" s="30">
        <f t="shared" si="8"/>
        <v>-147157.8</v>
      </c>
      <c r="F30" s="30">
        <f t="shared" si="8"/>
        <v>-59030.4</v>
      </c>
      <c r="G30" s="30">
        <f t="shared" si="8"/>
        <v>-137802.35</v>
      </c>
      <c r="H30" s="30">
        <f t="shared" si="8"/>
        <v>-49693.34</v>
      </c>
      <c r="I30" s="30">
        <f t="shared" si="8"/>
        <v>-117361.15999999999</v>
      </c>
      <c r="J30" s="30">
        <f t="shared" si="8"/>
        <v>-28161.270000000004</v>
      </c>
      <c r="K30" s="30">
        <f t="shared" si="7"/>
        <v>-897056.7999999999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-83745.2</v>
      </c>
      <c r="C31" s="30">
        <f aca="true" t="shared" si="9" ref="C31:J31">-ROUND((C9)*$E$3,2)</f>
        <v>-81413.2</v>
      </c>
      <c r="D31" s="30">
        <f t="shared" si="9"/>
        <v>-82416.4</v>
      </c>
      <c r="E31" s="30">
        <f t="shared" si="9"/>
        <v>-54230</v>
      </c>
      <c r="F31" s="30">
        <f t="shared" si="9"/>
        <v>-59030.4</v>
      </c>
      <c r="G31" s="30">
        <f t="shared" si="9"/>
        <v>-29031.2</v>
      </c>
      <c r="H31" s="30">
        <f t="shared" si="9"/>
        <v>-28908</v>
      </c>
      <c r="I31" s="30">
        <f t="shared" si="9"/>
        <v>-84924.4</v>
      </c>
      <c r="J31" s="30">
        <f t="shared" si="9"/>
        <v>-18154.4</v>
      </c>
      <c r="K31" s="30">
        <f t="shared" si="7"/>
        <v>-521853.20000000007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-72101.02</v>
      </c>
      <c r="C34" s="30">
        <v>-8667.86</v>
      </c>
      <c r="D34" s="30">
        <v>-29506.8</v>
      </c>
      <c r="E34" s="30">
        <v>-92927.8</v>
      </c>
      <c r="F34" s="26">
        <v>0</v>
      </c>
      <c r="G34" s="30">
        <v>-108771.15</v>
      </c>
      <c r="H34" s="30">
        <v>-20785.34</v>
      </c>
      <c r="I34" s="30">
        <v>-32436.76</v>
      </c>
      <c r="J34" s="30">
        <v>-10006.87</v>
      </c>
      <c r="K34" s="30">
        <f t="shared" si="7"/>
        <v>-375203.60000000003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-6813.83</v>
      </c>
      <c r="C35" s="27">
        <f t="shared" si="10"/>
        <v>-6453.8</v>
      </c>
      <c r="D35" s="27">
        <f t="shared" si="10"/>
        <v>-31009.11000000003</v>
      </c>
      <c r="E35" s="27">
        <f t="shared" si="10"/>
        <v>-4853.69</v>
      </c>
      <c r="F35" s="27">
        <f t="shared" si="10"/>
        <v>-4893.69</v>
      </c>
      <c r="G35" s="27">
        <f t="shared" si="10"/>
        <v>-5213.71</v>
      </c>
      <c r="H35" s="27">
        <f t="shared" si="10"/>
        <v>-4867.02</v>
      </c>
      <c r="I35" s="27">
        <f t="shared" si="10"/>
        <v>-6733.83</v>
      </c>
      <c r="J35" s="27">
        <f t="shared" si="10"/>
        <v>-9069.1</v>
      </c>
      <c r="K35" s="30">
        <f t="shared" si="7"/>
        <v>-79907.78000000004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-6813.83</v>
      </c>
      <c r="C45" s="17">
        <v>-6453.8</v>
      </c>
      <c r="D45" s="17">
        <v>-7880.58</v>
      </c>
      <c r="E45" s="17">
        <v>-4853.69</v>
      </c>
      <c r="F45" s="17">
        <v>-4893.69</v>
      </c>
      <c r="G45" s="17">
        <v>-5213.71</v>
      </c>
      <c r="H45" s="17">
        <v>-4867.02</v>
      </c>
      <c r="I45" s="17">
        <v>-6733.83</v>
      </c>
      <c r="J45" s="17">
        <v>-2373.51</v>
      </c>
      <c r="K45" s="17">
        <f>SUM(B45:J45)</f>
        <v>-50083.659999999996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1505800.3599999999</v>
      </c>
      <c r="C49" s="27">
        <f>IF(C18+C29+C50&lt;0,0,C18+C29+C50)</f>
        <v>1484502.8499999999</v>
      </c>
      <c r="D49" s="27">
        <f>IF(D18+D29+D50&lt;0,0,D18+D29+D50)</f>
        <v>1788109.4599999997</v>
      </c>
      <c r="E49" s="27">
        <f>IF(E18+E29+E50&lt;0,0,E18+E29+E50)</f>
        <v>1036384.6199999996</v>
      </c>
      <c r="F49" s="27">
        <f>IF(F18+F29+F50&lt;0,0,F18+F29+F50)</f>
        <v>1133033.7099999997</v>
      </c>
      <c r="G49" s="27">
        <f>IF(G18+G29+G50&lt;0,0,G18+G29+G50)</f>
        <v>1135045.86</v>
      </c>
      <c r="H49" s="27">
        <f>IF(H18+H29+H50&lt;0,0,H18+H29+H50)</f>
        <v>1136120.65</v>
      </c>
      <c r="I49" s="27">
        <f>IF(I18+I29+I50&lt;0,0,I18+I29+I50)</f>
        <v>1523324.0999999999</v>
      </c>
      <c r="J49" s="27">
        <f>IF(J18+J29+J50&lt;0,0,J18+J29+J50)</f>
        <v>544538.51</v>
      </c>
      <c r="K49" s="20">
        <f>SUM(B49:J49)</f>
        <v>11286860.12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1505800.3599999999</v>
      </c>
      <c r="C55" s="10">
        <f t="shared" si="11"/>
        <v>1484502.84</v>
      </c>
      <c r="D55" s="10">
        <f t="shared" si="11"/>
        <v>1788109.45</v>
      </c>
      <c r="E55" s="10">
        <f t="shared" si="11"/>
        <v>1036384.61</v>
      </c>
      <c r="F55" s="10">
        <f t="shared" si="11"/>
        <v>1133033.71</v>
      </c>
      <c r="G55" s="10">
        <f t="shared" si="11"/>
        <v>1135045.85</v>
      </c>
      <c r="H55" s="10">
        <f t="shared" si="11"/>
        <v>1136120.65</v>
      </c>
      <c r="I55" s="10">
        <f>SUM(I56:I68)</f>
        <v>1523324.0899999999</v>
      </c>
      <c r="J55" s="10">
        <f t="shared" si="11"/>
        <v>544538.51</v>
      </c>
      <c r="K55" s="5">
        <f>SUM(K56:K68)</f>
        <v>11286860.07</v>
      </c>
      <c r="L55" s="9"/>
    </row>
    <row r="56" spans="1:11" ht="16.5" customHeight="1">
      <c r="A56" s="7" t="s">
        <v>57</v>
      </c>
      <c r="B56" s="8">
        <v>1315015.45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1315015.45</v>
      </c>
    </row>
    <row r="57" spans="1:11" ht="16.5" customHeight="1">
      <c r="A57" s="7" t="s">
        <v>58</v>
      </c>
      <c r="B57" s="8">
        <v>190784.91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190784.91</v>
      </c>
    </row>
    <row r="58" spans="1:11" ht="16.5" customHeight="1">
      <c r="A58" s="7" t="s">
        <v>4</v>
      </c>
      <c r="B58" s="6">
        <v>0</v>
      </c>
      <c r="C58" s="8">
        <v>1484502.84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1484502.84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1788109.45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1788109.45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1036384.61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1036384.61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1133033.71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1133033.71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1135045.85</v>
      </c>
      <c r="H62" s="6">
        <v>0</v>
      </c>
      <c r="I62" s="6">
        <v>0</v>
      </c>
      <c r="J62" s="6">
        <v>0</v>
      </c>
      <c r="K62" s="5">
        <f t="shared" si="12"/>
        <v>1135045.85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1136120.65</v>
      </c>
      <c r="I63" s="6">
        <v>0</v>
      </c>
      <c r="J63" s="6">
        <v>0</v>
      </c>
      <c r="K63" s="5">
        <f t="shared" si="12"/>
        <v>1136120.65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555403.96</v>
      </c>
      <c r="J65" s="6">
        <v>0</v>
      </c>
      <c r="K65" s="5">
        <f t="shared" si="12"/>
        <v>555403.96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967920.13</v>
      </c>
      <c r="J66" s="6">
        <v>0</v>
      </c>
      <c r="K66" s="5">
        <f t="shared" si="12"/>
        <v>967920.13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544538.51</v>
      </c>
      <c r="K67" s="5">
        <f t="shared" si="12"/>
        <v>544538.51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2022-06-08T18:51:54Z</dcterms:modified>
  <cp:category/>
  <cp:version/>
  <cp:contentType/>
  <cp:contentStatus/>
</cp:coreProperties>
</file>