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<sst xmlns="http://schemas.openxmlformats.org/spreadsheetml/2006/main" count="81" uniqueCount="80">
  <si>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</si>
  <si>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</si>
  <si>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</si>
  <si>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</si>
  <si>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</si>
  <si>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</si>
  <si>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</si>
  <si>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</si>
  <si>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</si>
  <si>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</si>
  <si>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</si>
  <si>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</si>
  <si>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</si>
  <si>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</si>
  <si>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</si>
  <si>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</si>
  <si>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</si>
  <si>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</si>
  <si>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</si>
  <si>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</si>
  <si>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</si>
  <si>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</si>
  <si>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</si>
  <si>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</si>
  <si>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</si>
  <si>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</si>
  <si>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</si>
  <si>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</si>
  <si>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</si>
  <si>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</si>
  <si>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</si>
  <si>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</si>
  <si>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</si>
  <si>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</si>
  <si>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</si>
  <si>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</si>
  <si>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</si>
  <si>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</si>
  <si>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</si>
  <si>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</si>
  <si>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</si>
  <si>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</si>
  <si>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</si>
  <si>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</si>
  <si>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</si>
  <si>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</si>
  <si>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</si>
  <si>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</si>
  <si>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</si>
  <si>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</si>
  <si>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</si>
  <si>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</si>
  <si>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</si>
  <si>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</si>
  <si>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</si>
  <si>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</si>
  <si>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</si>
  <si>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</si>
  <si>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</si>
  <si>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</si>
  <si>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</si>
  <si>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</si>
  <si>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</si>
  <si>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</si>
  <si>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</si>
  <si>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</si>
  <si>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</si>
  <si>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</si>
  <si>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</si>
  <si>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</si>
  <si>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</si>
  <si>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</si>
  <si>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</si>
  <si>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</si>
  <si>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26/06/22 - VENCIMENTO 01/07/22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</si>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</sst>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170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18913</v>
      </c>
      <c r="C7" s="10">
        <f>C8+C11</f>
        <v>26461</v>
      </c>
      <c r="D7" s="10">
        <f aca="true" t="shared" si="0" ref="D7:K7">D8+D11</f>
        <v>84093</v>
      </c>
      <c r="E7" s="10">
        <f t="shared" si="0"/>
        <v>72365</v>
      </c>
      <c r="F7" s="10">
        <f t="shared" si="0"/>
        <v>79774</v>
      </c>
      <c r="G7" s="10">
        <f t="shared" si="0"/>
        <v>33170</v>
      </c>
      <c r="H7" s="10">
        <f t="shared" si="0"/>
        <v>19515</v>
      </c>
      <c r="I7" s="10">
        <f t="shared" si="0"/>
        <v>35074</v>
      </c>
      <c r="J7" s="10">
        <f t="shared" si="0"/>
        <v>22285</v>
      </c>
      <c r="K7" s="10">
        <f t="shared" si="0"/>
        <v>65054</v>
      </c>
      <c r="L7" s="10">
        <f>SUM(B7:K7)</f>
        <v>456704</v>
      </c>
      <c r="M7" s="11"/>
    </row>
    <row r="8" spans="1:13" ht="17.25" customHeight="1">
      <c r="A8" s="12" t="s">
        <v>18</v>
      </c>
      <c r="B8" s="13">
        <f>B9+B10</f>
        <v>1878</v>
      </c>
      <c r="C8" s="13">
        <f aca="true" t="shared" si="1" ref="C8:K8">C9+C10</f>
        <v>2178</v>
      </c>
      <c r="D8" s="13">
        <f t="shared" si="1"/>
        <v>7777</v>
      </c>
      <c r="E8" s="13">
        <f t="shared" si="1"/>
        <v>6059</v>
      </c>
      <c r="F8" s="13">
        <f t="shared" si="1"/>
        <v>6267</v>
      </c>
      <c r="G8" s="13">
        <f t="shared" si="1"/>
        <v>3046</v>
      </c>
      <c r="H8" s="13">
        <f t="shared" si="1"/>
        <v>1578</v>
      </c>
      <c r="I8" s="13">
        <f t="shared" si="1"/>
        <v>2258</v>
      </c>
      <c r="J8" s="13">
        <f t="shared" si="1"/>
        <v>1592</v>
      </c>
      <c r="K8" s="13">
        <f t="shared" si="1"/>
        <v>4477</v>
      </c>
      <c r="L8" s="13">
        <f>SUM(B8:K8)</f>
        <v>37110</v>
      </c>
      <c r="M8"/>
    </row>
    <row r="9" spans="1:13" ht="17.25" customHeight="1">
      <c r="A9" s="14" t="s">
        <v>19</v>
      </c>
      <c r="B9" s="15">
        <v>1878</v>
      </c>
      <c r="C9" s="15">
        <v>2178</v>
      </c>
      <c r="D9" s="15">
        <v>7777</v>
      </c>
      <c r="E9" s="15">
        <v>6059</v>
      </c>
      <c r="F9" s="15">
        <v>6267</v>
      </c>
      <c r="G9" s="15">
        <v>3046</v>
      </c>
      <c r="H9" s="15">
        <v>1563</v>
      </c>
      <c r="I9" s="15">
        <v>2258</v>
      </c>
      <c r="J9" s="15">
        <v>1592</v>
      </c>
      <c r="K9" s="15">
        <v>4477</v>
      </c>
      <c r="L9" s="13">
        <f>SUM(B9:K9)</f>
        <v>37095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17035</v>
      </c>
      <c r="C11" s="15">
        <v>24283</v>
      </c>
      <c r="D11" s="15">
        <v>76316</v>
      </c>
      <c r="E11" s="15">
        <v>66306</v>
      </c>
      <c r="F11" s="15">
        <v>73507</v>
      </c>
      <c r="G11" s="15">
        <v>30124</v>
      </c>
      <c r="H11" s="15">
        <v>17937</v>
      </c>
      <c r="I11" s="15">
        <v>32816</v>
      </c>
      <c r="J11" s="15">
        <v>20693</v>
      </c>
      <c r="K11" s="15">
        <v>60577</v>
      </c>
      <c r="L11" s="13">
        <f>SUM(B11:K11)</f>
        <v>419594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1.370782126452781</v>
      </c>
      <c r="C16" s="22">
        <v>1.240946854639116</v>
      </c>
      <c r="D16" s="22">
        <v>1.112773460484116</v>
      </c>
      <c r="E16" s="22">
        <v>1.142096109792745</v>
      </c>
      <c r="F16" s="22">
        <v>1.233179790350048</v>
      </c>
      <c r="G16" s="22">
        <v>1.211212566499248</v>
      </c>
      <c r="H16" s="22">
        <v>1.185095376772298</v>
      </c>
      <c r="I16" s="22">
        <v>1.19449181097572</v>
      </c>
      <c r="J16" s="22">
        <v>1.372796170070517</v>
      </c>
      <c r="K16" s="22">
        <v>1.132667391260428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182391.61000000002</v>
      </c>
      <c r="C18" s="25">
        <f aca="true" t="shared" si="2" ref="C18:K18">SUM(C19:C27)</f>
        <v>137519.91</v>
      </c>
      <c r="D18" s="25">
        <f t="shared" si="2"/>
        <v>466203.66</v>
      </c>
      <c r="E18" s="25">
        <f t="shared" si="2"/>
        <v>415400.52999999997</v>
      </c>
      <c r="F18" s="25">
        <f t="shared" si="2"/>
        <v>435117.6599999999</v>
      </c>
      <c r="G18" s="25">
        <f t="shared" si="2"/>
        <v>199908.52000000002</v>
      </c>
      <c r="H18" s="25">
        <f t="shared" si="2"/>
        <v>127601.17000000003</v>
      </c>
      <c r="I18" s="25">
        <f t="shared" si="2"/>
        <v>182154.97000000003</v>
      </c>
      <c r="J18" s="25">
        <f t="shared" si="2"/>
        <v>149817.81</v>
      </c>
      <c r="K18" s="25">
        <f t="shared" si="2"/>
        <v>288417.35000000003</v>
      </c>
      <c r="L18" s="25">
        <f>SUM(B18:K18)</f>
        <v>2584533.19</v>
      </c>
      <c r="M18"/>
    </row>
    <row r="19" spans="1:13" ht="17.25" customHeight="1">
      <c r="A19" s="26" t="s">
        <v>24</v>
      </c>
      <c r="B19" s="54">
        <f>ROUND((B13+B14)*B7,2)</f>
        <v>130454.31</v>
      </c>
      <c r="C19" s="54">
        <f aca="true" t="shared" si="3" ref="C19:K19">ROUND((C13+C14)*C7,2)</f>
        <v>103049.72</v>
      </c>
      <c r="D19" s="54">
        <f t="shared" si="3"/>
        <v>389779.46</v>
      </c>
      <c r="E19" s="54">
        <f t="shared" si="3"/>
        <v>339760.91</v>
      </c>
      <c r="F19" s="54">
        <f t="shared" si="3"/>
        <v>330934.46</v>
      </c>
      <c r="G19" s="54">
        <f t="shared" si="3"/>
        <v>151301.64</v>
      </c>
      <c r="H19" s="54">
        <f t="shared" si="3"/>
        <v>98055.07</v>
      </c>
      <c r="I19" s="54">
        <f t="shared" si="3"/>
        <v>146114.78</v>
      </c>
      <c r="J19" s="54">
        <f t="shared" si="3"/>
        <v>99983.88</v>
      </c>
      <c r="K19" s="54">
        <f t="shared" si="3"/>
        <v>238344.85</v>
      </c>
      <c r="L19" s="33">
        <f>SUM(B19:K19)</f>
        <v>2027779.08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48370.13</v>
      </c>
      <c r="C20" s="33">
        <f t="shared" si="4"/>
        <v>24829.51</v>
      </c>
      <c r="D20" s="33">
        <f t="shared" si="4"/>
        <v>43956.78</v>
      </c>
      <c r="E20" s="33">
        <f t="shared" si="4"/>
        <v>48278.7</v>
      </c>
      <c r="F20" s="33">
        <f t="shared" si="4"/>
        <v>77167.23</v>
      </c>
      <c r="G20" s="33">
        <f t="shared" si="4"/>
        <v>31956.81</v>
      </c>
      <c r="H20" s="33">
        <f t="shared" si="4"/>
        <v>18149.54</v>
      </c>
      <c r="I20" s="33">
        <f t="shared" si="4"/>
        <v>28418.13</v>
      </c>
      <c r="J20" s="33">
        <f t="shared" si="4"/>
        <v>37273.61</v>
      </c>
      <c r="K20" s="33">
        <f t="shared" si="4"/>
        <v>31620.59</v>
      </c>
      <c r="L20" s="33">
        <f aca="true" t="shared" si="5" ref="L20:L26">SUM(B20:K20)</f>
        <v>390021.02999999997</v>
      </c>
      <c r="M20"/>
    </row>
    <row r="21" spans="1:13" ht="17.25" customHeight="1">
      <c r="A21" s="27" t="s">
        <v>26</v>
      </c>
      <c r="B21" s="33">
        <v>823</v>
      </c>
      <c r="C21" s="33">
        <v>7132.67</v>
      </c>
      <c r="D21" s="33">
        <v>26478.82</v>
      </c>
      <c r="E21" s="33">
        <v>21784.37</v>
      </c>
      <c r="F21" s="33">
        <v>23094.1</v>
      </c>
      <c r="G21" s="33">
        <v>15584.72</v>
      </c>
      <c r="H21" s="33">
        <v>8959.3</v>
      </c>
      <c r="I21" s="33">
        <v>4938</v>
      </c>
      <c r="J21" s="33">
        <v>8092.84</v>
      </c>
      <c r="K21" s="33">
        <v>13442.34</v>
      </c>
      <c r="L21" s="33">
        <f t="shared" si="5"/>
        <v>130330.15999999999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487.26</v>
      </c>
      <c r="C24" s="33">
        <v>368.81</v>
      </c>
      <c r="D24" s="33">
        <v>1246.42</v>
      </c>
      <c r="E24" s="33">
        <v>1109.13</v>
      </c>
      <c r="F24" s="33">
        <v>1162.97</v>
      </c>
      <c r="G24" s="33">
        <v>533.03</v>
      </c>
      <c r="H24" s="33">
        <v>341.89</v>
      </c>
      <c r="I24" s="33">
        <v>487.26</v>
      </c>
      <c r="J24" s="33">
        <v>401.12</v>
      </c>
      <c r="K24" s="33">
        <v>769.93</v>
      </c>
      <c r="L24" s="33">
        <f t="shared" si="5"/>
        <v>6907.820000000001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-114028.26999999999</v>
      </c>
      <c r="C29" s="33">
        <f t="shared" si="6"/>
        <v>-11634.02</v>
      </c>
      <c r="D29" s="33">
        <f t="shared" si="6"/>
        <v>-41149.68</v>
      </c>
      <c r="E29" s="33">
        <f t="shared" si="6"/>
        <v>-335529.63999999996</v>
      </c>
      <c r="F29" s="33">
        <f t="shared" si="6"/>
        <v>-34041.619999999995</v>
      </c>
      <c r="G29" s="33">
        <f t="shared" si="6"/>
        <v>-16366.36</v>
      </c>
      <c r="H29" s="33">
        <f t="shared" si="6"/>
        <v>-18579.08</v>
      </c>
      <c r="I29" s="33">
        <f t="shared" si="6"/>
        <v>-147644.68000000002</v>
      </c>
      <c r="J29" s="33">
        <f t="shared" si="6"/>
        <v>-9235.26</v>
      </c>
      <c r="K29" s="33">
        <f t="shared" si="6"/>
        <v>-23980.079999999998</v>
      </c>
      <c r="L29" s="33">
        <f aca="true" t="shared" si="7" ref="L29:L36">SUM(B29:K29)</f>
        <v>-752188.69</v>
      </c>
      <c r="M29"/>
    </row>
    <row r="30" spans="1:13" ht="18.75" customHeight="1">
      <c r="A30" s="27" t="s">
        <v>30</v>
      </c>
      <c r="B30" s="33">
        <f>B31+B32+B33+B34</f>
        <v>-8263.2</v>
      </c>
      <c r="C30" s="33">
        <f aca="true" t="shared" si="8" ref="C30:K30">C31+C32+C33+C34</f>
        <v>-9583.2</v>
      </c>
      <c r="D30" s="33">
        <f t="shared" si="8"/>
        <v>-34218.8</v>
      </c>
      <c r="E30" s="33">
        <f t="shared" si="8"/>
        <v>-26659.6</v>
      </c>
      <c r="F30" s="33">
        <f t="shared" si="8"/>
        <v>-27574.8</v>
      </c>
      <c r="G30" s="33">
        <f t="shared" si="8"/>
        <v>-13402.4</v>
      </c>
      <c r="H30" s="33">
        <f t="shared" si="8"/>
        <v>-6877.2</v>
      </c>
      <c r="I30" s="33">
        <f t="shared" si="8"/>
        <v>-9935.2</v>
      </c>
      <c r="J30" s="33">
        <f t="shared" si="8"/>
        <v>-7004.8</v>
      </c>
      <c r="K30" s="33">
        <f t="shared" si="8"/>
        <v>-19698.8</v>
      </c>
      <c r="L30" s="33">
        <f t="shared" si="7"/>
        <v>-163217.99999999997</v>
      </c>
      <c r="M30"/>
    </row>
    <row r="31" spans="1:13" s="36" customFormat="1" ht="18.75" customHeight="1">
      <c r="A31" s="34" t="s">
        <v>55</v>
      </c>
      <c r="B31" s="33">
        <f>-ROUND((B9)*$E$3,2)</f>
        <v>-8263.2</v>
      </c>
      <c r="C31" s="33">
        <f aca="true" t="shared" si="9" ref="C31:K31">-ROUND((C9)*$E$3,2)</f>
        <v>-9583.2</v>
      </c>
      <c r="D31" s="33">
        <f t="shared" si="9"/>
        <v>-34218.8</v>
      </c>
      <c r="E31" s="33">
        <f t="shared" si="9"/>
        <v>-26659.6</v>
      </c>
      <c r="F31" s="33">
        <f t="shared" si="9"/>
        <v>-27574.8</v>
      </c>
      <c r="G31" s="33">
        <f t="shared" si="9"/>
        <v>-13402.4</v>
      </c>
      <c r="H31" s="33">
        <f t="shared" si="9"/>
        <v>-6877.2</v>
      </c>
      <c r="I31" s="33">
        <f t="shared" si="9"/>
        <v>-9935.2</v>
      </c>
      <c r="J31" s="33">
        <f t="shared" si="9"/>
        <v>-7004.8</v>
      </c>
      <c r="K31" s="33">
        <f t="shared" si="9"/>
        <v>-19698.8</v>
      </c>
      <c r="L31" s="33">
        <f t="shared" si="7"/>
        <v>-163217.99999999997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-105765.06999999999</v>
      </c>
      <c r="C35" s="38">
        <f aca="true" t="shared" si="10" ref="C35:K35">SUM(C36:C47)</f>
        <v>-2050.82</v>
      </c>
      <c r="D35" s="38">
        <f t="shared" si="10"/>
        <v>-6930.88</v>
      </c>
      <c r="E35" s="38">
        <f t="shared" si="10"/>
        <v>-308870.04</v>
      </c>
      <c r="F35" s="38">
        <f t="shared" si="10"/>
        <v>-6466.82</v>
      </c>
      <c r="G35" s="38">
        <f t="shared" si="10"/>
        <v>-2963.96</v>
      </c>
      <c r="H35" s="38">
        <f t="shared" si="10"/>
        <v>-11701.880000000001</v>
      </c>
      <c r="I35" s="38">
        <f t="shared" si="10"/>
        <v>-137709.48</v>
      </c>
      <c r="J35" s="38">
        <f t="shared" si="10"/>
        <v>-2230.46</v>
      </c>
      <c r="K35" s="38">
        <f t="shared" si="10"/>
        <v>-4281.28</v>
      </c>
      <c r="L35" s="33">
        <f t="shared" si="7"/>
        <v>-588970.6900000001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0</v>
      </c>
      <c r="H45" s="17">
        <v>0</v>
      </c>
      <c r="I45" s="17">
        <v>-135000</v>
      </c>
      <c r="J45" s="17">
        <v>0</v>
      </c>
      <c r="K45" s="17">
        <v>0</v>
      </c>
      <c r="L45" s="17">
        <f>SUM(B45:K45)</f>
        <v>-432000</v>
      </c>
    </row>
    <row r="46" spans="1:12" ht="18.75" customHeight="1">
      <c r="A46" s="37" t="s">
        <v>73</v>
      </c>
      <c r="B46" s="17">
        <v>-2709.48</v>
      </c>
      <c r="C46" s="17">
        <v>-2050.82</v>
      </c>
      <c r="D46" s="17">
        <v>-6930.88</v>
      </c>
      <c r="E46" s="17">
        <v>-6167.43</v>
      </c>
      <c r="F46" s="17">
        <v>-6466.82</v>
      </c>
      <c r="G46" s="17">
        <v>-2963.96</v>
      </c>
      <c r="H46" s="17">
        <v>-1901.13</v>
      </c>
      <c r="I46" s="17">
        <v>-2709.48</v>
      </c>
      <c r="J46" s="17">
        <v>-2230.46</v>
      </c>
      <c r="K46" s="17">
        <v>-4281.28</v>
      </c>
      <c r="L46" s="30">
        <f t="shared" si="11"/>
        <v>-38411.74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 aca="true" t="shared" si="12" ref="B50:K50">IF(B18+B29+B42+B51&lt;0,0,B18+B29+B51)</f>
        <v>68363.34000000003</v>
      </c>
      <c r="C50" s="41">
        <f t="shared" si="12"/>
        <v>125885.89</v>
      </c>
      <c r="D50" s="41">
        <f t="shared" si="12"/>
        <v>425053.98</v>
      </c>
      <c r="E50" s="41">
        <f t="shared" si="12"/>
        <v>79870.89000000001</v>
      </c>
      <c r="F50" s="41">
        <f t="shared" si="12"/>
        <v>401076.0399999999</v>
      </c>
      <c r="G50" s="41">
        <f t="shared" si="12"/>
        <v>183542.16000000003</v>
      </c>
      <c r="H50" s="41">
        <f t="shared" si="12"/>
        <v>109022.09000000003</v>
      </c>
      <c r="I50" s="41">
        <f t="shared" si="12"/>
        <v>34510.29000000001</v>
      </c>
      <c r="J50" s="41">
        <f t="shared" si="12"/>
        <v>140582.55</v>
      </c>
      <c r="K50" s="41">
        <f t="shared" si="12"/>
        <v>264437.27</v>
      </c>
      <c r="L50" s="42">
        <f>SUM(B50:K50)</f>
        <v>1832344.5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 aca="true" t="shared" si="13" ref="B52:K52">IF(B18+B29+B42+B51&gt;0,0,B18+B29+B51)</f>
        <v>0</v>
      </c>
      <c r="C52" s="33">
        <f t="shared" si="13"/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68363.33</v>
      </c>
      <c r="C56" s="41">
        <f aca="true" t="shared" si="14" ref="C56:J56">SUM(C57:C68)</f>
        <v>125885.89</v>
      </c>
      <c r="D56" s="41">
        <f t="shared" si="14"/>
        <v>425053.98</v>
      </c>
      <c r="E56" s="41">
        <f t="shared" si="14"/>
        <v>79870.9</v>
      </c>
      <c r="F56" s="41">
        <f t="shared" si="14"/>
        <v>401076.04</v>
      </c>
      <c r="G56" s="41">
        <f t="shared" si="14"/>
        <v>183542.16</v>
      </c>
      <c r="H56" s="41">
        <f t="shared" si="14"/>
        <v>109022.09</v>
      </c>
      <c r="I56" s="41">
        <f>SUM(I57:I71)</f>
        <v>34510.29</v>
      </c>
      <c r="J56" s="41">
        <f t="shared" si="14"/>
        <v>140582.55</v>
      </c>
      <c r="K56" s="41">
        <f>SUM(K57:K70)</f>
        <v>264437.26</v>
      </c>
      <c r="L56" s="46">
        <f>SUM(B56:K56)</f>
        <v>1832344.49</v>
      </c>
      <c r="M56" s="40"/>
    </row>
    <row r="57" spans="1:13" ht="18.75" customHeight="1">
      <c r="A57" s="47" t="s">
        <v>48</v>
      </c>
      <c r="B57" s="48">
        <v>68363.33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68363.33</v>
      </c>
      <c r="M57" s="40"/>
    </row>
    <row r="58" spans="1:12" ht="18.75" customHeight="1">
      <c r="A58" s="47" t="s">
        <v>58</v>
      </c>
      <c r="B58" s="17">
        <v>0</v>
      </c>
      <c r="C58" s="48">
        <v>109973.91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109973.91</v>
      </c>
    </row>
    <row r="59" spans="1:12" ht="18.75" customHeight="1">
      <c r="A59" s="47" t="s">
        <v>59</v>
      </c>
      <c r="B59" s="17">
        <v>0</v>
      </c>
      <c r="C59" s="48">
        <v>15911.98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15911.98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425053.98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425053.98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79870.9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79870.9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401076.04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401076.04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183542.16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183542.16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109022.09</v>
      </c>
      <c r="I64" s="17">
        <v>0</v>
      </c>
      <c r="J64" s="17">
        <v>0</v>
      </c>
      <c r="K64" s="17">
        <v>0</v>
      </c>
      <c r="L64" s="46">
        <f t="shared" si="15"/>
        <v>109022.09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140582.55</v>
      </c>
      <c r="K66" s="17">
        <v>0</v>
      </c>
      <c r="L66" s="46">
        <f t="shared" si="15"/>
        <v>140582.55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115056.65</v>
      </c>
      <c r="L67" s="46">
        <f t="shared" si="15"/>
        <v>115056.65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149380.61</v>
      </c>
      <c r="L68" s="46">
        <f t="shared" si="15"/>
        <v>149380.61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34510.29</v>
      </c>
      <c r="J71" s="52">
        <v>0</v>
      </c>
      <c r="K71" s="52">
        <v>0</v>
      </c>
      <c r="L71" s="51">
        <f>SUM(B71:K71)</f>
        <v>34510.29</v>
      </c>
    </row>
    <row r="72" spans="1:12" ht="18" customHeight="1">
      <c r="A72" s="55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6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2022-07-03T22:04:08Z</dcterms:modified>
  <cp:category/>
  <cp:version/>
  <cp:contentType/>
  <cp:contentStatus/>
</cp:coreProperties>
</file>