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<sst xmlns="http://schemas.openxmlformats.org/spreadsheetml/2006/main" count="82" uniqueCount="81">
  <si>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</si>
  <si>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</si>
  <si>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</si>
  <si>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</si>
  <si>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</si>
  <si>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</si>
  <si>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</si>
  <si>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</si>
  <si>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</si>
  <si>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</si>
  <si>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</si>
  <si>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</si>
  <si>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</si>
  <si>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</si>
  <si>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</si>
  <si>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</si>
  <si>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</si>
  <si>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</si>
  <si>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</si>
  <si>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</si>
  <si>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</si>
  <si>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</si>
  <si>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</si>
  <si>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</si>
  <si>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</si>
  <si>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</si>
  <si>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</si>
  <si>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</si>
  <si>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</si>
  <si>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</si>
  <si>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</si>
  <si>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</si>
  <si>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</si>
  <si>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</si>
  <si>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</si>
  <si>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</si>
  <si>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</si>
  <si>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</si>
  <si>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</si>
  <si>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</si>
  <si>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</si>
  <si>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</si>
  <si>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</si>
  <si>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</si>
  <si>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</si>
  <si>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</si>
  <si>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</si>
  <si>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</si>
  <si>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</si>
  <si>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</si>
  <si>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</si>
  <si>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</si>
  <si>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</si>
  <si>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</si>
  <si>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</si>
  <si>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</si>
  <si>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</si>
  <si>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</si>
  <si>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</si>
  <si>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</si>
  <si>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</si>
  <si>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</si>
  <si>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</si>
  <si>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</si>
  <si>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</si>
  <si>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</si>
  <si>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</si>
  <si>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</si>
  <si>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</si>
  <si>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</si>
  <si>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</si>
  <si>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</si>
  <si>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</si>
  <si>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24/06/22 - VENCIMENTO 01/07/22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</si>
  <si>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</si>
  <si>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</si>
  <si>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</si>
  <si>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</si>
  <si>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</si>
  <si>
    <t>5.3. Revisão de Remuneração pelo Transporte Coletivo ¹</t>
  </si>
  <si>
    <t>¹ Energia para tração de abril a junho.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</si>
</sst>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82746</v>
      </c>
      <c r="C7" s="10">
        <f>C8+C11</f>
        <v>102989</v>
      </c>
      <c r="D7" s="10">
        <f aca="true" t="shared" si="0" ref="D7:K7">D8+D11</f>
        <v>303941</v>
      </c>
      <c r="E7" s="10">
        <f t="shared" si="0"/>
        <v>239940</v>
      </c>
      <c r="F7" s="10">
        <f t="shared" si="0"/>
        <v>261796</v>
      </c>
      <c r="G7" s="10">
        <f t="shared" si="0"/>
        <v>139363</v>
      </c>
      <c r="H7" s="10">
        <f t="shared" si="0"/>
        <v>75207</v>
      </c>
      <c r="I7" s="10">
        <f t="shared" si="0"/>
        <v>114436</v>
      </c>
      <c r="J7" s="10">
        <f t="shared" si="0"/>
        <v>116142</v>
      </c>
      <c r="K7" s="10">
        <f t="shared" si="0"/>
        <v>209120</v>
      </c>
      <c r="L7" s="10">
        <f>SUM(B7:K7)</f>
        <v>1645680</v>
      </c>
      <c r="M7" s="11"/>
    </row>
    <row r="8" spans="1:13" ht="17.25" customHeight="1">
      <c r="A8" s="12" t="s">
        <v>18</v>
      </c>
      <c r="B8" s="13">
        <f>B9+B10</f>
        <v>5835</v>
      </c>
      <c r="C8" s="13">
        <f aca="true" t="shared" si="1" ref="C8:K8">C9+C10</f>
        <v>6556</v>
      </c>
      <c r="D8" s="13">
        <f t="shared" si="1"/>
        <v>19605</v>
      </c>
      <c r="E8" s="13">
        <f t="shared" si="1"/>
        <v>13723</v>
      </c>
      <c r="F8" s="13">
        <f t="shared" si="1"/>
        <v>13846</v>
      </c>
      <c r="G8" s="13">
        <f t="shared" si="1"/>
        <v>9685</v>
      </c>
      <c r="H8" s="13">
        <f t="shared" si="1"/>
        <v>4622</v>
      </c>
      <c r="I8" s="13">
        <f t="shared" si="1"/>
        <v>5669</v>
      </c>
      <c r="J8" s="13">
        <f t="shared" si="1"/>
        <v>7302</v>
      </c>
      <c r="K8" s="13">
        <f t="shared" si="1"/>
        <v>12385</v>
      </c>
      <c r="L8" s="13">
        <f>SUM(B8:K8)</f>
        <v>99228</v>
      </c>
      <c r="M8"/>
    </row>
    <row r="9" spans="1:13" ht="17.25" customHeight="1">
      <c r="A9" s="14" t="s">
        <v>19</v>
      </c>
      <c r="B9" s="15">
        <v>5832</v>
      </c>
      <c r="C9" s="15">
        <v>6556</v>
      </c>
      <c r="D9" s="15">
        <v>19605</v>
      </c>
      <c r="E9" s="15">
        <v>13723</v>
      </c>
      <c r="F9" s="15">
        <v>13846</v>
      </c>
      <c r="G9" s="15">
        <v>9685</v>
      </c>
      <c r="H9" s="15">
        <v>4579</v>
      </c>
      <c r="I9" s="15">
        <v>5669</v>
      </c>
      <c r="J9" s="15">
        <v>7302</v>
      </c>
      <c r="K9" s="15">
        <v>12385</v>
      </c>
      <c r="L9" s="13">
        <f>SUM(B9:K9)</f>
        <v>99182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43</v>
      </c>
      <c r="I10" s="15">
        <v>0</v>
      </c>
      <c r="J10" s="15">
        <v>0</v>
      </c>
      <c r="K10" s="15">
        <v>0</v>
      </c>
      <c r="L10" s="13">
        <f>SUM(B10:K10)</f>
        <v>46</v>
      </c>
      <c r="M10"/>
    </row>
    <row r="11" spans="1:13" ht="17.25" customHeight="1">
      <c r="A11" s="12" t="s">
        <v>21</v>
      </c>
      <c r="B11" s="15">
        <v>76911</v>
      </c>
      <c r="C11" s="15">
        <v>96433</v>
      </c>
      <c r="D11" s="15">
        <v>284336</v>
      </c>
      <c r="E11" s="15">
        <v>226217</v>
      </c>
      <c r="F11" s="15">
        <v>247950</v>
      </c>
      <c r="G11" s="15">
        <v>129678</v>
      </c>
      <c r="H11" s="15">
        <v>70585</v>
      </c>
      <c r="I11" s="15">
        <v>108767</v>
      </c>
      <c r="J11" s="15">
        <v>108840</v>
      </c>
      <c r="K11" s="15">
        <v>196735</v>
      </c>
      <c r="L11" s="13">
        <f>SUM(B11:K11)</f>
        <v>1546452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74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1.348495231568728</v>
      </c>
      <c r="C16" s="22">
        <v>1.254908371098027</v>
      </c>
      <c r="D16" s="22">
        <v>1.116929468703052</v>
      </c>
      <c r="E16" s="22">
        <v>1.151189392748385</v>
      </c>
      <c r="F16" s="22">
        <v>1.254217245569711</v>
      </c>
      <c r="G16" s="22">
        <v>1.281873900379018</v>
      </c>
      <c r="H16" s="22">
        <v>1.172912044937349</v>
      </c>
      <c r="I16" s="22">
        <v>1.231656366397412</v>
      </c>
      <c r="J16" s="22">
        <v>1.372090282277069</v>
      </c>
      <c r="K16" s="22">
        <v>1.174887452392211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69</v>
      </c>
      <c r="B18" s="25">
        <f>SUM(B19:B27)</f>
        <v>776030.86</v>
      </c>
      <c r="C18" s="25">
        <f aca="true" t="shared" si="2" ref="C18:K18">SUM(C19:C27)</f>
        <v>517540.12</v>
      </c>
      <c r="D18" s="25">
        <f t="shared" si="2"/>
        <v>1631496.81</v>
      </c>
      <c r="E18" s="25">
        <f t="shared" si="2"/>
        <v>1336064.23</v>
      </c>
      <c r="F18" s="25">
        <f t="shared" si="2"/>
        <v>1421240.43</v>
      </c>
      <c r="G18" s="25">
        <f t="shared" si="2"/>
        <v>851361.9800000001</v>
      </c>
      <c r="H18" s="25">
        <f t="shared" si="2"/>
        <v>465067.45</v>
      </c>
      <c r="I18" s="25">
        <f t="shared" si="2"/>
        <v>602836.23</v>
      </c>
      <c r="J18" s="25">
        <f t="shared" si="2"/>
        <v>739200.4500000001</v>
      </c>
      <c r="K18" s="25">
        <f t="shared" si="2"/>
        <v>929376.4400000001</v>
      </c>
      <c r="L18" s="25">
        <f>SUM(B18:K18)</f>
        <v>9270215</v>
      </c>
      <c r="M18"/>
    </row>
    <row r="19" spans="1:13" ht="17.25" customHeight="1">
      <c r="A19" s="26" t="s">
        <v>24</v>
      </c>
      <c r="B19" s="60">
        <f>ROUND((B13+B14)*B7,2)</f>
        <v>570748.81</v>
      </c>
      <c r="C19" s="60">
        <f aca="true" t="shared" si="3" ref="C19:K19">ROUND((C13+C14)*C7,2)</f>
        <v>401080.36</v>
      </c>
      <c r="D19" s="60">
        <f t="shared" si="3"/>
        <v>1408796.93</v>
      </c>
      <c r="E19" s="60">
        <f t="shared" si="3"/>
        <v>1126542.29</v>
      </c>
      <c r="F19" s="60">
        <f t="shared" si="3"/>
        <v>1086034.53</v>
      </c>
      <c r="G19" s="60">
        <f t="shared" si="3"/>
        <v>635690.39</v>
      </c>
      <c r="H19" s="60">
        <f t="shared" si="3"/>
        <v>377885.09</v>
      </c>
      <c r="I19" s="60">
        <f t="shared" si="3"/>
        <v>476728.93</v>
      </c>
      <c r="J19" s="60">
        <f t="shared" si="3"/>
        <v>521082.7</v>
      </c>
      <c r="K19" s="60">
        <f t="shared" si="3"/>
        <v>766173.86</v>
      </c>
      <c r="L19" s="33">
        <f>SUM(B19:K19)</f>
        <v>7370763.89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198903.24</v>
      </c>
      <c r="C20" s="33">
        <f t="shared" si="4"/>
        <v>102238.74</v>
      </c>
      <c r="D20" s="33">
        <f t="shared" si="4"/>
        <v>164729.88</v>
      </c>
      <c r="E20" s="33">
        <f t="shared" si="4"/>
        <v>170321.24</v>
      </c>
      <c r="F20" s="33">
        <f t="shared" si="4"/>
        <v>276088.71</v>
      </c>
      <c r="G20" s="33">
        <f t="shared" si="4"/>
        <v>179184.53</v>
      </c>
      <c r="H20" s="33">
        <f t="shared" si="4"/>
        <v>65340.88</v>
      </c>
      <c r="I20" s="33">
        <f t="shared" si="4"/>
        <v>110437.29</v>
      </c>
      <c r="J20" s="33">
        <f t="shared" si="4"/>
        <v>193889.81</v>
      </c>
      <c r="K20" s="33">
        <f t="shared" si="4"/>
        <v>133994.19</v>
      </c>
      <c r="L20" s="33">
        <f aca="true" t="shared" si="5" ref="L19:L26">SUM(B20:K20)</f>
        <v>1595128.51</v>
      </c>
      <c r="M20"/>
    </row>
    <row r="21" spans="1:13" ht="17.25" customHeight="1">
      <c r="A21" s="27" t="s">
        <v>26</v>
      </c>
      <c r="B21" s="33">
        <v>3489.27</v>
      </c>
      <c r="C21" s="33">
        <v>11659.17</v>
      </c>
      <c r="D21" s="33">
        <v>51897.95</v>
      </c>
      <c r="E21" s="33">
        <v>33643</v>
      </c>
      <c r="F21" s="33">
        <v>55198.02</v>
      </c>
      <c r="G21" s="33">
        <v>35260.19</v>
      </c>
      <c r="H21" s="33">
        <v>19366.53</v>
      </c>
      <c r="I21" s="33">
        <v>12980.56</v>
      </c>
      <c r="J21" s="33">
        <v>19558.56</v>
      </c>
      <c r="K21" s="33">
        <v>24209.59</v>
      </c>
      <c r="L21" s="33">
        <f t="shared" si="5"/>
        <v>267262.84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632.63</v>
      </c>
      <c r="C24" s="33">
        <v>422.65</v>
      </c>
      <c r="D24" s="33">
        <v>1329.87</v>
      </c>
      <c r="E24" s="33">
        <v>1090.28</v>
      </c>
      <c r="F24" s="33">
        <v>1160.27</v>
      </c>
      <c r="G24" s="33">
        <v>694.55</v>
      </c>
      <c r="H24" s="33">
        <v>379.58</v>
      </c>
      <c r="I24" s="33">
        <v>492.65</v>
      </c>
      <c r="J24" s="33">
        <v>603.02</v>
      </c>
      <c r="K24" s="33">
        <v>759.16</v>
      </c>
      <c r="L24" s="33">
        <f t="shared" si="5"/>
        <v>7564.659999999998</v>
      </c>
      <c r="M24"/>
    </row>
    <row r="25" spans="1:13" ht="17.25" customHeight="1">
      <c r="A25" s="27" t="s">
        <v>76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337.57</v>
      </c>
      <c r="K25" s="33">
        <v>455.53</v>
      </c>
      <c r="L25" s="33">
        <f t="shared" si="5"/>
        <v>4292.33</v>
      </c>
      <c r="M25"/>
    </row>
    <row r="26" spans="1:13" ht="17.25" customHeight="1">
      <c r="A26" s="27" t="s">
        <v>77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-479239.43000000005</v>
      </c>
      <c r="C29" s="33">
        <f t="shared" si="6"/>
        <v>-37967.28</v>
      </c>
      <c r="D29" s="33">
        <f t="shared" si="6"/>
        <v>-108977.85</v>
      </c>
      <c r="E29" s="33">
        <f t="shared" si="6"/>
        <v>-122476.97</v>
      </c>
      <c r="F29" s="33">
        <f t="shared" si="6"/>
        <v>-76417.4</v>
      </c>
      <c r="G29" s="33">
        <f t="shared" si="6"/>
        <v>-65919.51000000001</v>
      </c>
      <c r="H29" s="33">
        <f t="shared" si="6"/>
        <v>-37238.03999999999</v>
      </c>
      <c r="I29" s="33">
        <f t="shared" si="6"/>
        <v>-39032.32</v>
      </c>
      <c r="J29" s="33">
        <f t="shared" si="6"/>
        <v>-35481.97</v>
      </c>
      <c r="K29" s="33">
        <f t="shared" si="6"/>
        <v>-74963.41</v>
      </c>
      <c r="L29" s="33">
        <f aca="true" t="shared" si="7" ref="L29:L36">SUM(B29:K29)</f>
        <v>-1077714.18</v>
      </c>
      <c r="M29"/>
    </row>
    <row r="30" spans="1:13" ht="18.75" customHeight="1">
      <c r="A30" s="27" t="s">
        <v>30</v>
      </c>
      <c r="B30" s="33">
        <f>B31+B32+B33+B34</f>
        <v>-25660.8</v>
      </c>
      <c r="C30" s="33">
        <f aca="true" t="shared" si="8" ref="C30:K30">C31+C32+C33+C34</f>
        <v>-28846.4</v>
      </c>
      <c r="D30" s="33">
        <f t="shared" si="8"/>
        <v>-86262</v>
      </c>
      <c r="E30" s="33">
        <f t="shared" si="8"/>
        <v>-60381.2</v>
      </c>
      <c r="F30" s="33">
        <f t="shared" si="8"/>
        <v>-60922.4</v>
      </c>
      <c r="G30" s="33">
        <f t="shared" si="8"/>
        <v>-42614</v>
      </c>
      <c r="H30" s="33">
        <f t="shared" si="8"/>
        <v>-20147.6</v>
      </c>
      <c r="I30" s="33">
        <f t="shared" si="8"/>
        <v>-28779.399999999998</v>
      </c>
      <c r="J30" s="33">
        <f t="shared" si="8"/>
        <v>-32128.8</v>
      </c>
      <c r="K30" s="33">
        <f t="shared" si="8"/>
        <v>-54494</v>
      </c>
      <c r="L30" s="33">
        <f t="shared" si="7"/>
        <v>-440236.60000000003</v>
      </c>
      <c r="M30"/>
    </row>
    <row r="31" spans="1:13" s="36" customFormat="1" ht="18.75" customHeight="1">
      <c r="A31" s="34" t="s">
        <v>54</v>
      </c>
      <c r="B31" s="33">
        <f>-ROUND((B9)*$E$3,2)</f>
        <v>-25660.8</v>
      </c>
      <c r="C31" s="33">
        <f aca="true" t="shared" si="9" ref="C31:K31">-ROUND((C9)*$E$3,2)</f>
        <v>-28846.4</v>
      </c>
      <c r="D31" s="33">
        <f t="shared" si="9"/>
        <v>-86262</v>
      </c>
      <c r="E31" s="33">
        <f t="shared" si="9"/>
        <v>-60381.2</v>
      </c>
      <c r="F31" s="33">
        <f t="shared" si="9"/>
        <v>-60922.4</v>
      </c>
      <c r="G31" s="33">
        <f t="shared" si="9"/>
        <v>-42614</v>
      </c>
      <c r="H31" s="33">
        <f t="shared" si="9"/>
        <v>-20147.6</v>
      </c>
      <c r="I31" s="33">
        <f t="shared" si="9"/>
        <v>-24943.6</v>
      </c>
      <c r="J31" s="33">
        <f t="shared" si="9"/>
        <v>-32128.8</v>
      </c>
      <c r="K31" s="33">
        <f t="shared" si="9"/>
        <v>-54494</v>
      </c>
      <c r="L31" s="33">
        <f t="shared" si="7"/>
        <v>-436400.8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-3835.8</v>
      </c>
      <c r="J34" s="17">
        <v>0</v>
      </c>
      <c r="K34" s="17">
        <v>0</v>
      </c>
      <c r="L34" s="33">
        <f t="shared" si="7"/>
        <v>-3835.8</v>
      </c>
      <c r="M34"/>
    </row>
    <row r="35" spans="1:13" s="36" customFormat="1" ht="18.75" customHeight="1">
      <c r="A35" s="27" t="s">
        <v>34</v>
      </c>
      <c r="B35" s="38">
        <f>SUM(B36:B47)</f>
        <v>-112170.79</v>
      </c>
      <c r="C35" s="38">
        <f aca="true" t="shared" si="10" ref="C35:K35">SUM(C36:C47)</f>
        <v>-9120.880000000001</v>
      </c>
      <c r="D35" s="38">
        <f t="shared" si="10"/>
        <v>-22715.85</v>
      </c>
      <c r="E35" s="38">
        <f t="shared" si="10"/>
        <v>-62095.77</v>
      </c>
      <c r="F35" s="38">
        <f t="shared" si="10"/>
        <v>-15495</v>
      </c>
      <c r="G35" s="38">
        <f t="shared" si="10"/>
        <v>-23305.510000000002</v>
      </c>
      <c r="H35" s="38">
        <f t="shared" si="10"/>
        <v>-17090.44</v>
      </c>
      <c r="I35" s="38">
        <f t="shared" si="10"/>
        <v>-10252.92</v>
      </c>
      <c r="J35" s="38">
        <f t="shared" si="10"/>
        <v>-3353.17</v>
      </c>
      <c r="K35" s="38">
        <f t="shared" si="10"/>
        <v>-20469.41</v>
      </c>
      <c r="L35" s="33">
        <f t="shared" si="7"/>
        <v>-296069.73999999993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-5597.37</v>
      </c>
      <c r="C39" s="17">
        <v>-6770.67</v>
      </c>
      <c r="D39" s="17">
        <v>-15320.92</v>
      </c>
      <c r="E39" s="17">
        <v>-50330.51</v>
      </c>
      <c r="F39" s="17">
        <v>-9043.15</v>
      </c>
      <c r="G39" s="17">
        <v>-19443.38</v>
      </c>
      <c r="H39" s="17">
        <v>-5178.99</v>
      </c>
      <c r="I39" s="17">
        <v>-7513.5</v>
      </c>
      <c r="J39" s="17">
        <v>0</v>
      </c>
      <c r="K39" s="17">
        <v>-16248.01</v>
      </c>
      <c r="L39" s="30">
        <f aca="true" t="shared" si="11" ref="L39:L48">SUM(B39:K39)</f>
        <v>-135446.5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0</v>
      </c>
      <c r="H44" s="17">
        <v>0</v>
      </c>
      <c r="I44" s="17">
        <v>436500</v>
      </c>
      <c r="J44" s="17">
        <v>0</v>
      </c>
      <c r="K44" s="17">
        <v>0</v>
      </c>
      <c r="L44" s="17">
        <f>SUM(B44:K44)</f>
        <v>1426500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-1426500</v>
      </c>
    </row>
    <row r="46" spans="1:12" ht="18.75" customHeight="1">
      <c r="A46" s="37" t="s">
        <v>72</v>
      </c>
      <c r="B46" s="17">
        <v>-3517.83</v>
      </c>
      <c r="C46" s="17">
        <v>-2350.21</v>
      </c>
      <c r="D46" s="17">
        <v>-7394.93</v>
      </c>
      <c r="E46" s="17">
        <v>-6062.65</v>
      </c>
      <c r="F46" s="17">
        <v>-6451.85</v>
      </c>
      <c r="G46" s="17">
        <v>-3862.13</v>
      </c>
      <c r="H46" s="17">
        <v>-2110.7</v>
      </c>
      <c r="I46" s="17">
        <v>-2739.42</v>
      </c>
      <c r="J46" s="17">
        <v>-3353.17</v>
      </c>
      <c r="K46" s="17">
        <v>-4221.4</v>
      </c>
      <c r="L46" s="30">
        <f t="shared" si="11"/>
        <v>-42064.29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79</v>
      </c>
      <c r="B48" s="33">
        <v>-341407.84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3">
        <f>SUM(B48:K48)</f>
        <v>-341407.84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296791.42999999993</v>
      </c>
      <c r="C50" s="41">
        <f>IF(C18+C29+C42+C51&lt;0,0,C18+C29+C51)</f>
        <v>479572.83999999997</v>
      </c>
      <c r="D50" s="41">
        <f>IF(D18+D29+D42+D51&lt;0,0,D18+D29+D51)</f>
        <v>1522518.96</v>
      </c>
      <c r="E50" s="41">
        <f>IF(E18+E29+E42+E51&lt;0,0,E18+E29+E51)</f>
        <v>1213587.26</v>
      </c>
      <c r="F50" s="41">
        <f>IF(F18+F29+F42+F51&lt;0,0,F18+F29+F51)</f>
        <v>1344823.03</v>
      </c>
      <c r="G50" s="41">
        <f>IF(G18+G29+G42+G51&lt;0,0,G18+G29+G51)</f>
        <v>785442.4700000001</v>
      </c>
      <c r="H50" s="41">
        <f>IF(H18+H29+H42+H51&lt;0,0,H18+H29+H51)</f>
        <v>427829.41000000003</v>
      </c>
      <c r="I50" s="41">
        <f>IF(I18+I29+I42+I51&lt;0,0,I18+I29+I51)</f>
        <v>563803.91</v>
      </c>
      <c r="J50" s="41">
        <f>IF(J18+J29+J42+J51&lt;0,0,J18+J29+J51)</f>
        <v>703718.4800000001</v>
      </c>
      <c r="K50" s="41">
        <f>IF(K18+K29+K42+K51&lt;0,0,K18+K29+K51)</f>
        <v>854413.03</v>
      </c>
      <c r="L50" s="42">
        <f>SUM(B50:K50)</f>
        <v>8192500.820000001</v>
      </c>
      <c r="M50" s="53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296791.43</v>
      </c>
      <c r="C56" s="41">
        <f aca="true" t="shared" si="12" ref="C56:J56">SUM(C57:C68)</f>
        <v>479572.85000000003</v>
      </c>
      <c r="D56" s="41">
        <f t="shared" si="12"/>
        <v>1522518.96</v>
      </c>
      <c r="E56" s="41">
        <f t="shared" si="12"/>
        <v>1213587.27</v>
      </c>
      <c r="F56" s="41">
        <f t="shared" si="12"/>
        <v>1344823.02</v>
      </c>
      <c r="G56" s="41">
        <f t="shared" si="12"/>
        <v>785442.47</v>
      </c>
      <c r="H56" s="41">
        <f t="shared" si="12"/>
        <v>427829.42</v>
      </c>
      <c r="I56" s="41">
        <f>SUM(I57:I71)</f>
        <v>563803.91</v>
      </c>
      <c r="J56" s="41">
        <f t="shared" si="12"/>
        <v>703718.48</v>
      </c>
      <c r="K56" s="41">
        <f>SUM(K57:K70)</f>
        <v>854413.03</v>
      </c>
      <c r="L56" s="46">
        <f>SUM(B56:K56)</f>
        <v>8192500.840000001</v>
      </c>
      <c r="M56" s="40"/>
    </row>
    <row r="57" spans="1:13" ht="18.75" customHeight="1">
      <c r="A57" s="47" t="s">
        <v>47</v>
      </c>
      <c r="B57" s="48">
        <v>296791.43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296791.43</v>
      </c>
      <c r="M57" s="40"/>
    </row>
    <row r="58" spans="1:12" ht="18.75" customHeight="1">
      <c r="A58" s="47" t="s">
        <v>57</v>
      </c>
      <c r="B58" s="17">
        <v>0</v>
      </c>
      <c r="C58" s="48">
        <v>419386.46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419386.46</v>
      </c>
    </row>
    <row r="59" spans="1:12" ht="18.75" customHeight="1">
      <c r="A59" s="47" t="s">
        <v>58</v>
      </c>
      <c r="B59" s="17">
        <v>0</v>
      </c>
      <c r="C59" s="48">
        <v>60186.39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60186.39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1522518.96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1522518.96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1213587.27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1213587.27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1344823.02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1344823.02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785442.47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785442.47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427829.42</v>
      </c>
      <c r="I64" s="17">
        <v>0</v>
      </c>
      <c r="J64" s="17">
        <v>0</v>
      </c>
      <c r="K64" s="17">
        <v>0</v>
      </c>
      <c r="L64" s="46">
        <f t="shared" si="13"/>
        <v>427829.42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703718.48</v>
      </c>
      <c r="K66" s="17">
        <v>0</v>
      </c>
      <c r="L66" s="46">
        <f t="shared" si="13"/>
        <v>703718.48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489920.43</v>
      </c>
      <c r="L67" s="46">
        <f t="shared" si="13"/>
        <v>489920.43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364492.6</v>
      </c>
      <c r="L68" s="46">
        <f t="shared" si="13"/>
        <v>364492.6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78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563803.91</v>
      </c>
      <c r="J71" s="52">
        <v>0</v>
      </c>
      <c r="K71" s="52">
        <v>0</v>
      </c>
      <c r="L71" s="51">
        <f>SUM(B71:K71)</f>
        <v>563803.91</v>
      </c>
    </row>
    <row r="72" spans="1:12" ht="18" customHeight="1">
      <c r="A72" s="62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2022-07-03T21:46:32Z</dcterms:modified>
  <cp:category/>
  <cp:version/>
  <cp:contentType/>
  <cp:contentStatus/>
</cp:coreProperties>
</file>