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<sst xmlns="http://schemas.openxmlformats.org/spreadsheetml/2006/main" count="81" uniqueCount="80">
  <si>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</si>
  <si>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</si>
  <si>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</si>
  <si>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</si>
  <si>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</si>
  <si>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</si>
  <si>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</si>
  <si>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</si>
  <si>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</si>
  <si>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</si>
  <si>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</si>
  <si>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</si>
  <si>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</si>
  <si>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</si>
  <si>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</si>
  <si>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</si>
  <si>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</si>
  <si>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</si>
  <si>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</si>
  <si>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</si>
  <si>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</si>
  <si>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</si>
  <si>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</si>
  <si>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</si>
  <si>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</si>
  <si>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</si>
  <si>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</si>
  <si>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</si>
  <si>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</si>
  <si>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</si>
  <si>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</si>
  <si>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</si>
  <si>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</si>
  <si>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</si>
  <si>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</si>
  <si>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</si>
  <si>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</si>
  <si>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</si>
  <si>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</si>
  <si>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</si>
  <si>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</si>
  <si>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</si>
  <si>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</si>
  <si>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</si>
  <si>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</si>
  <si>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</si>
  <si>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</si>
  <si>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</si>
  <si>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</si>
  <si>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</si>
  <si>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</si>
  <si>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</si>
  <si>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</si>
  <si>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</si>
  <si>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</si>
  <si>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</si>
  <si>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</si>
  <si>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</si>
  <si>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</si>
  <si>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</si>
  <si>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</si>
  <si>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</si>
  <si>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</si>
  <si>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</si>
  <si>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</si>
  <si>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</si>
  <si>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</si>
  <si>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</si>
  <si>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</si>
  <si>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</si>
  <si>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</si>
  <si>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</si>
  <si>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</si>
  <si>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</si>
  <si>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07/06/22 - VENCIMENTO 14/06/22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</si>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</sst>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93474</v>
      </c>
      <c r="C7" s="10">
        <f>C8+C11</f>
        <v>108936</v>
      </c>
      <c r="D7" s="10">
        <f aca="true" t="shared" si="0" ref="D7:K7">D8+D11</f>
        <v>325237</v>
      </c>
      <c r="E7" s="10">
        <f t="shared" si="0"/>
        <v>256261</v>
      </c>
      <c r="F7" s="10">
        <f t="shared" si="0"/>
        <v>276738</v>
      </c>
      <c r="G7" s="10">
        <f t="shared" si="0"/>
        <v>150735</v>
      </c>
      <c r="H7" s="10">
        <f t="shared" si="0"/>
        <v>80055</v>
      </c>
      <c r="I7" s="10">
        <f t="shared" si="0"/>
        <v>117306</v>
      </c>
      <c r="J7" s="10">
        <f t="shared" si="0"/>
        <v>122425</v>
      </c>
      <c r="K7" s="10">
        <f t="shared" si="0"/>
        <v>219966</v>
      </c>
      <c r="L7" s="10">
        <f>SUM(B7:K7)</f>
        <v>1751133</v>
      </c>
      <c r="M7" s="11"/>
    </row>
    <row r="8" spans="1:13" ht="17.25" customHeight="1">
      <c r="A8" s="12" t="s">
        <v>18</v>
      </c>
      <c r="B8" s="13">
        <f>B9+B10</f>
        <v>6553</v>
      </c>
      <c r="C8" s="13">
        <f aca="true" t="shared" si="1" ref="C8:K8">C9+C10</f>
        <v>6903</v>
      </c>
      <c r="D8" s="13">
        <f t="shared" si="1"/>
        <v>21463</v>
      </c>
      <c r="E8" s="13">
        <f t="shared" si="1"/>
        <v>14709</v>
      </c>
      <c r="F8" s="13">
        <f t="shared" si="1"/>
        <v>14460</v>
      </c>
      <c r="G8" s="13">
        <f t="shared" si="1"/>
        <v>10753</v>
      </c>
      <c r="H8" s="13">
        <f t="shared" si="1"/>
        <v>5267</v>
      </c>
      <c r="I8" s="13">
        <f t="shared" si="1"/>
        <v>5859</v>
      </c>
      <c r="J8" s="13">
        <f t="shared" si="1"/>
        <v>7876</v>
      </c>
      <c r="K8" s="13">
        <f t="shared" si="1"/>
        <v>12870</v>
      </c>
      <c r="L8" s="13">
        <f>SUM(B8:K8)</f>
        <v>106713</v>
      </c>
      <c r="M8"/>
    </row>
    <row r="9" spans="1:13" ht="17.25" customHeight="1">
      <c r="A9" s="14" t="s">
        <v>19</v>
      </c>
      <c r="B9" s="15">
        <v>6553</v>
      </c>
      <c r="C9" s="15">
        <v>6903</v>
      </c>
      <c r="D9" s="15">
        <v>21463</v>
      </c>
      <c r="E9" s="15">
        <v>14709</v>
      </c>
      <c r="F9" s="15">
        <v>14460</v>
      </c>
      <c r="G9" s="15">
        <v>10753</v>
      </c>
      <c r="H9" s="15">
        <v>5227</v>
      </c>
      <c r="I9" s="15">
        <v>5859</v>
      </c>
      <c r="J9" s="15">
        <v>7876</v>
      </c>
      <c r="K9" s="15">
        <v>12870</v>
      </c>
      <c r="L9" s="13">
        <f>SUM(B9:K9)</f>
        <v>106673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86921</v>
      </c>
      <c r="C11" s="15">
        <v>102033</v>
      </c>
      <c r="D11" s="15">
        <v>303774</v>
      </c>
      <c r="E11" s="15">
        <v>241552</v>
      </c>
      <c r="F11" s="15">
        <v>262278</v>
      </c>
      <c r="G11" s="15">
        <v>139982</v>
      </c>
      <c r="H11" s="15">
        <v>74788</v>
      </c>
      <c r="I11" s="15">
        <v>111447</v>
      </c>
      <c r="J11" s="15">
        <v>114549</v>
      </c>
      <c r="K11" s="15">
        <v>207096</v>
      </c>
      <c r="L11" s="13">
        <f>SUM(B11:K11)</f>
        <v>1644420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1.210484353706699</v>
      </c>
      <c r="C16" s="22">
        <v>1.185833747006639</v>
      </c>
      <c r="D16" s="22">
        <v>1.047965015952637</v>
      </c>
      <c r="E16" s="22">
        <v>1.079236179794311</v>
      </c>
      <c r="F16" s="22">
        <v>1.189671763294238</v>
      </c>
      <c r="G16" s="22">
        <v>1.192081160482642</v>
      </c>
      <c r="H16" s="22">
        <v>1.105118069086308</v>
      </c>
      <c r="I16" s="22">
        <v>1.199985541582609</v>
      </c>
      <c r="J16" s="22">
        <v>1.301732471799018</v>
      </c>
      <c r="K16" s="22">
        <v>1.116888246509705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786842.1599999999</v>
      </c>
      <c r="C18" s="25">
        <f aca="true" t="shared" si="2" ref="C18:K18">SUM(C19:C27)</f>
        <v>517022.54000000004</v>
      </c>
      <c r="D18" s="25">
        <f t="shared" si="2"/>
        <v>1637478.11</v>
      </c>
      <c r="E18" s="25">
        <f t="shared" si="2"/>
        <v>1337778.58</v>
      </c>
      <c r="F18" s="25">
        <f t="shared" si="2"/>
        <v>1425120.9699999997</v>
      </c>
      <c r="G18" s="25">
        <f t="shared" si="2"/>
        <v>856363.3999999999</v>
      </c>
      <c r="H18" s="25">
        <f t="shared" si="2"/>
        <v>466552.15</v>
      </c>
      <c r="I18" s="25">
        <f t="shared" si="2"/>
        <v>601945.1699999999</v>
      </c>
      <c r="J18" s="25">
        <f t="shared" si="2"/>
        <v>738438.58</v>
      </c>
      <c r="K18" s="25">
        <f t="shared" si="2"/>
        <v>929283.0499999999</v>
      </c>
      <c r="L18" s="25">
        <f>SUM(B18:K18)</f>
        <v>9296824.71</v>
      </c>
      <c r="M18"/>
    </row>
    <row r="19" spans="1:13" ht="17.25" customHeight="1">
      <c r="A19" s="26" t="s">
        <v>24</v>
      </c>
      <c r="B19" s="60">
        <f>ROUND((B13+B14)*B7,2)</f>
        <v>644746.26</v>
      </c>
      <c r="C19" s="60">
        <f aca="true" t="shared" si="3" ref="C19:K19">ROUND((C13+C14)*C7,2)</f>
        <v>424240.36</v>
      </c>
      <c r="D19" s="60">
        <f t="shared" si="3"/>
        <v>1507506.02</v>
      </c>
      <c r="E19" s="60">
        <f t="shared" si="3"/>
        <v>1203171.02</v>
      </c>
      <c r="F19" s="60">
        <f t="shared" si="3"/>
        <v>1148019.92</v>
      </c>
      <c r="G19" s="60">
        <f t="shared" si="3"/>
        <v>687562.63</v>
      </c>
      <c r="H19" s="60">
        <f t="shared" si="3"/>
        <v>402244.35</v>
      </c>
      <c r="I19" s="60">
        <f t="shared" si="3"/>
        <v>488685.07</v>
      </c>
      <c r="J19" s="60">
        <f t="shared" si="3"/>
        <v>549272.01</v>
      </c>
      <c r="K19" s="60">
        <f t="shared" si="3"/>
        <v>805911.43</v>
      </c>
      <c r="L19" s="33">
        <f>SUM(B19:K19)</f>
        <v>7861359.069999999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135709</v>
      </c>
      <c r="C20" s="33">
        <f t="shared" si="4"/>
        <v>78838.18</v>
      </c>
      <c r="D20" s="33">
        <f t="shared" si="4"/>
        <v>72307.55</v>
      </c>
      <c r="E20" s="33">
        <f t="shared" si="4"/>
        <v>95334.68</v>
      </c>
      <c r="F20" s="33">
        <f t="shared" si="4"/>
        <v>217746.96</v>
      </c>
      <c r="G20" s="33">
        <f t="shared" si="4"/>
        <v>132067.83</v>
      </c>
      <c r="H20" s="33">
        <f t="shared" si="4"/>
        <v>42283.15</v>
      </c>
      <c r="I20" s="33">
        <f t="shared" si="4"/>
        <v>97729.95</v>
      </c>
      <c r="J20" s="33">
        <f t="shared" si="4"/>
        <v>165733.2</v>
      </c>
      <c r="K20" s="33">
        <f t="shared" si="4"/>
        <v>94201.57</v>
      </c>
      <c r="L20" s="33">
        <f aca="true" t="shared" si="5" ref="L19:L26">SUM(B20:K20)</f>
        <v>1131952.07</v>
      </c>
      <c r="M20"/>
    </row>
    <row r="21" spans="1:13" ht="17.25" customHeight="1">
      <c r="A21" s="27" t="s">
        <v>26</v>
      </c>
      <c r="B21" s="33">
        <v>3489.28</v>
      </c>
      <c r="C21" s="33">
        <v>11384.84</v>
      </c>
      <c r="D21" s="33">
        <v>51589.79</v>
      </c>
      <c r="E21" s="33">
        <v>33717.87</v>
      </c>
      <c r="F21" s="33">
        <v>55434.92</v>
      </c>
      <c r="G21" s="33">
        <v>35503.38</v>
      </c>
      <c r="H21" s="33">
        <v>19549.7</v>
      </c>
      <c r="I21" s="33">
        <v>12843.4</v>
      </c>
      <c r="J21" s="33">
        <v>18766.71</v>
      </c>
      <c r="K21" s="33">
        <v>24173.94</v>
      </c>
      <c r="L21" s="33">
        <f t="shared" si="5"/>
        <v>266453.83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640.71</v>
      </c>
      <c r="C24" s="33">
        <v>419.96</v>
      </c>
      <c r="D24" s="33">
        <v>1332.57</v>
      </c>
      <c r="E24" s="33">
        <v>1087.59</v>
      </c>
      <c r="F24" s="33">
        <v>1160.27</v>
      </c>
      <c r="G24" s="33">
        <v>697.24</v>
      </c>
      <c r="H24" s="33">
        <v>379.58</v>
      </c>
      <c r="I24" s="33">
        <v>489.95</v>
      </c>
      <c r="J24" s="33">
        <v>600.33</v>
      </c>
      <c r="K24" s="33">
        <v>756.47</v>
      </c>
      <c r="L24" s="33">
        <f t="shared" si="5"/>
        <v>7564.67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-135451.53</v>
      </c>
      <c r="C29" s="33">
        <f t="shared" si="6"/>
        <v>-32708.440000000002</v>
      </c>
      <c r="D29" s="33">
        <f t="shared" si="6"/>
        <v>-101847.09999999999</v>
      </c>
      <c r="E29" s="33">
        <f t="shared" si="6"/>
        <v>823530.1099999999</v>
      </c>
      <c r="F29" s="33">
        <f t="shared" si="6"/>
        <v>-70075.85</v>
      </c>
      <c r="G29" s="33">
        <f t="shared" si="6"/>
        <v>389809.7</v>
      </c>
      <c r="H29" s="33">
        <f t="shared" si="6"/>
        <v>-34910.25</v>
      </c>
      <c r="I29" s="33">
        <f t="shared" si="6"/>
        <v>-51178.619999999995</v>
      </c>
      <c r="J29" s="33">
        <f t="shared" si="6"/>
        <v>-37992.6</v>
      </c>
      <c r="K29" s="33">
        <f t="shared" si="6"/>
        <v>-60834.43</v>
      </c>
      <c r="L29" s="33">
        <f aca="true" t="shared" si="7" ref="L29:L36">SUM(B29:K29)</f>
        <v>688340.9899999999</v>
      </c>
      <c r="M29"/>
    </row>
    <row r="30" spans="1:13" ht="18.75" customHeight="1">
      <c r="A30" s="27" t="s">
        <v>30</v>
      </c>
      <c r="B30" s="33">
        <f>B31+B32+B33+B34</f>
        <v>-28833.2</v>
      </c>
      <c r="C30" s="33">
        <f aca="true" t="shared" si="8" ref="C30:K30">C31+C32+C33+C34</f>
        <v>-30373.2</v>
      </c>
      <c r="D30" s="33">
        <f t="shared" si="8"/>
        <v>-94437.2</v>
      </c>
      <c r="E30" s="33">
        <f t="shared" si="8"/>
        <v>-64719.6</v>
      </c>
      <c r="F30" s="33">
        <f t="shared" si="8"/>
        <v>-63624</v>
      </c>
      <c r="G30" s="33">
        <f t="shared" si="8"/>
        <v>-47313.2</v>
      </c>
      <c r="H30" s="33">
        <f t="shared" si="8"/>
        <v>-22998.8</v>
      </c>
      <c r="I30" s="33">
        <f t="shared" si="8"/>
        <v>-48454.17</v>
      </c>
      <c r="J30" s="33">
        <f t="shared" si="8"/>
        <v>-34654.4</v>
      </c>
      <c r="K30" s="33">
        <f t="shared" si="8"/>
        <v>-56628</v>
      </c>
      <c r="L30" s="33">
        <f t="shared" si="7"/>
        <v>-492035.77</v>
      </c>
      <c r="M30"/>
    </row>
    <row r="31" spans="1:13" s="36" customFormat="1" ht="18.75" customHeight="1">
      <c r="A31" s="34" t="s">
        <v>55</v>
      </c>
      <c r="B31" s="33">
        <f>-ROUND((B9)*$E$3,2)</f>
        <v>-28833.2</v>
      </c>
      <c r="C31" s="33">
        <f aca="true" t="shared" si="9" ref="C31:K31">-ROUND((C9)*$E$3,2)</f>
        <v>-30373.2</v>
      </c>
      <c r="D31" s="33">
        <f t="shared" si="9"/>
        <v>-94437.2</v>
      </c>
      <c r="E31" s="33">
        <f t="shared" si="9"/>
        <v>-64719.6</v>
      </c>
      <c r="F31" s="33">
        <f t="shared" si="9"/>
        <v>-63624</v>
      </c>
      <c r="G31" s="33">
        <f t="shared" si="9"/>
        <v>-47313.2</v>
      </c>
      <c r="H31" s="33">
        <f t="shared" si="9"/>
        <v>-22998.8</v>
      </c>
      <c r="I31" s="33">
        <f t="shared" si="9"/>
        <v>-25779.6</v>
      </c>
      <c r="J31" s="33">
        <f t="shared" si="9"/>
        <v>-34654.4</v>
      </c>
      <c r="K31" s="33">
        <f t="shared" si="9"/>
        <v>-56628</v>
      </c>
      <c r="L31" s="33">
        <f t="shared" si="7"/>
        <v>-469361.2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-22674.57</v>
      </c>
      <c r="J34" s="17">
        <v>0</v>
      </c>
      <c r="K34" s="17">
        <v>0</v>
      </c>
      <c r="L34" s="33">
        <f t="shared" si="7"/>
        <v>-22674.57</v>
      </c>
      <c r="M34"/>
    </row>
    <row r="35" spans="1:13" s="36" customFormat="1" ht="18.75" customHeight="1">
      <c r="A35" s="27" t="s">
        <v>34</v>
      </c>
      <c r="B35" s="38">
        <f>SUM(B36:B47)</f>
        <v>-106618.33</v>
      </c>
      <c r="C35" s="38">
        <f aca="true" t="shared" si="10" ref="C35:K35">SUM(C36:C47)</f>
        <v>-2335.24</v>
      </c>
      <c r="D35" s="38">
        <f t="shared" si="10"/>
        <v>-7409.9</v>
      </c>
      <c r="E35" s="38">
        <f t="shared" si="10"/>
        <v>888249.7099999998</v>
      </c>
      <c r="F35" s="38">
        <f t="shared" si="10"/>
        <v>-6451.85</v>
      </c>
      <c r="G35" s="38">
        <f t="shared" si="10"/>
        <v>437122.9</v>
      </c>
      <c r="H35" s="38">
        <f t="shared" si="10"/>
        <v>-11911.45</v>
      </c>
      <c r="I35" s="38">
        <f t="shared" si="10"/>
        <v>-2724.45</v>
      </c>
      <c r="J35" s="38">
        <f t="shared" si="10"/>
        <v>-3338.2</v>
      </c>
      <c r="K35" s="38">
        <f t="shared" si="10"/>
        <v>-4206.43</v>
      </c>
      <c r="L35" s="33">
        <f t="shared" si="7"/>
        <v>1180376.7600000002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1890000</v>
      </c>
      <c r="F44" s="17">
        <v>0</v>
      </c>
      <c r="G44" s="17">
        <v>1026000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2916000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-3562.74</v>
      </c>
      <c r="C46" s="17">
        <v>-2335.24</v>
      </c>
      <c r="D46" s="17">
        <v>-7409.9</v>
      </c>
      <c r="E46" s="17">
        <v>-6047.68</v>
      </c>
      <c r="F46" s="17">
        <v>-6451.85</v>
      </c>
      <c r="G46" s="17">
        <v>-3877.1</v>
      </c>
      <c r="H46" s="17">
        <v>-2110.7</v>
      </c>
      <c r="I46" s="17">
        <v>-2724.45</v>
      </c>
      <c r="J46" s="17">
        <v>-3338.2</v>
      </c>
      <c r="K46" s="17">
        <v>-4206.43</v>
      </c>
      <c r="L46" s="30">
        <f t="shared" si="11"/>
        <v>-42064.28999999999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651390.6299999999</v>
      </c>
      <c r="C50" s="41">
        <f>IF(C18+C29+C42+C51&lt;0,0,C18+C29+C51)</f>
        <v>484314.10000000003</v>
      </c>
      <c r="D50" s="41">
        <f>IF(D18+D29+D42+D51&lt;0,0,D18+D29+D51)</f>
        <v>1535631.01</v>
      </c>
      <c r="E50" s="41">
        <f>IF(E18+E29+E42+E51&lt;0,0,E18+E29+E51)</f>
        <v>2161308.69</v>
      </c>
      <c r="F50" s="41">
        <f>IF(F18+F29+F42+F51&lt;0,0,F18+F29+F51)</f>
        <v>1355045.1199999996</v>
      </c>
      <c r="G50" s="41">
        <f>IF(G18+G29+G42+G51&lt;0,0,G18+G29+G51)</f>
        <v>1246173.0999999999</v>
      </c>
      <c r="H50" s="41">
        <f>IF(H18+H29+H42+H51&lt;0,0,H18+H29+H51)</f>
        <v>431641.9</v>
      </c>
      <c r="I50" s="41">
        <f>IF(I18+I29+I42+I51&lt;0,0,I18+I29+I51)</f>
        <v>550766.5499999999</v>
      </c>
      <c r="J50" s="41">
        <f>IF(J18+J29+J42+J51&lt;0,0,J18+J29+J51)</f>
        <v>700445.98</v>
      </c>
      <c r="K50" s="41">
        <f>IF(K18+K29+K42+K51&lt;0,0,K18+K29+K51)</f>
        <v>868448.6199999999</v>
      </c>
      <c r="L50" s="42">
        <f>SUM(B50:K50)</f>
        <v>9985165.7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651390.63</v>
      </c>
      <c r="C56" s="41">
        <f aca="true" t="shared" si="12" ref="C56:J56">SUM(C57:C68)</f>
        <v>484314.10000000003</v>
      </c>
      <c r="D56" s="41">
        <f t="shared" si="12"/>
        <v>1535631.01</v>
      </c>
      <c r="E56" s="41">
        <f t="shared" si="12"/>
        <v>2161308.69</v>
      </c>
      <c r="F56" s="41">
        <f t="shared" si="12"/>
        <v>1355045.12</v>
      </c>
      <c r="G56" s="41">
        <f t="shared" si="12"/>
        <v>1246173.1</v>
      </c>
      <c r="H56" s="41">
        <f t="shared" si="12"/>
        <v>431641.91</v>
      </c>
      <c r="I56" s="41">
        <f>SUM(I57:I71)</f>
        <v>550766.55</v>
      </c>
      <c r="J56" s="41">
        <f t="shared" si="12"/>
        <v>700445.98</v>
      </c>
      <c r="K56" s="41">
        <f>SUM(K57:K70)</f>
        <v>868448.62</v>
      </c>
      <c r="L56" s="46">
        <f>SUM(B56:K56)</f>
        <v>9985165.71</v>
      </c>
      <c r="M56" s="40"/>
    </row>
    <row r="57" spans="1:13" ht="18.75" customHeight="1">
      <c r="A57" s="47" t="s">
        <v>48</v>
      </c>
      <c r="B57" s="48">
        <v>651390.63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651390.63</v>
      </c>
      <c r="M57" s="40"/>
    </row>
    <row r="58" spans="1:12" ht="18.75" customHeight="1">
      <c r="A58" s="47" t="s">
        <v>58</v>
      </c>
      <c r="B58" s="17">
        <v>0</v>
      </c>
      <c r="C58" s="48">
        <v>422321.9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422321.9</v>
      </c>
    </row>
    <row r="59" spans="1:12" ht="18.75" customHeight="1">
      <c r="A59" s="47" t="s">
        <v>59</v>
      </c>
      <c r="B59" s="17">
        <v>0</v>
      </c>
      <c r="C59" s="48">
        <v>61992.2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61992.2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1535631.01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1535631.01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2161308.69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2161308.69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1355045.12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1355045.12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1246173.1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1246173.1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431641.91</v>
      </c>
      <c r="I64" s="17">
        <v>0</v>
      </c>
      <c r="J64" s="17">
        <v>0</v>
      </c>
      <c r="K64" s="17">
        <v>0</v>
      </c>
      <c r="L64" s="46">
        <f t="shared" si="13"/>
        <v>431641.91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700445.98</v>
      </c>
      <c r="K66" s="17">
        <v>0</v>
      </c>
      <c r="L66" s="46">
        <f t="shared" si="13"/>
        <v>700445.98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468267.5</v>
      </c>
      <c r="L67" s="46">
        <f t="shared" si="13"/>
        <v>468267.5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400181.12</v>
      </c>
      <c r="L68" s="46">
        <f t="shared" si="13"/>
        <v>400181.12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550766.55</v>
      </c>
      <c r="J71" s="52">
        <v>0</v>
      </c>
      <c r="K71" s="52">
        <v>0</v>
      </c>
      <c r="L71" s="51">
        <f>SUM(B71:K71)</f>
        <v>550766.55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2022-06-13T18:33:45Z</dcterms:modified>
  <cp:category/>
  <cp:version/>
  <cp:contentType/>
  <cp:contentStatus/>
</cp:coreProperties>
</file>