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<sst xmlns="http://schemas.openxmlformats.org/spreadsheetml/2006/main" count="81" uniqueCount="80">
  <si>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</si>
  <si>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</si>
  <si>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</si>
  <si>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</si>
  <si>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</si>
  <si>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</si>
  <si>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</si>
  <si>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</si>
  <si>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</si>
  <si>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</si>
  <si>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</si>
  <si>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</si>
  <si>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</si>
  <si>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</si>
  <si>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</si>
  <si>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</si>
  <si>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</si>
  <si>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</si>
  <si>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</si>
  <si>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</si>
  <si>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</si>
  <si>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</si>
  <si>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</si>
  <si>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</si>
  <si>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</si>
  <si>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</si>
  <si>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</si>
  <si>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</si>
  <si>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</si>
  <si>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</si>
  <si>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</si>
  <si>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</si>
  <si>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</si>
  <si>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</si>
  <si>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</si>
  <si>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</si>
  <si>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</si>
  <si>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</si>
  <si>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</si>
  <si>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</si>
  <si>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</si>
  <si>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</si>
  <si>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</si>
  <si>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</si>
  <si>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</si>
  <si>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</si>
  <si>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</si>
  <si>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</si>
  <si>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</si>
  <si>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</si>
  <si>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</si>
  <si>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</si>
  <si>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</si>
  <si>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</si>
  <si>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</si>
  <si>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</si>
  <si>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</si>
  <si>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</si>
  <si>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</si>
  <si>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</si>
  <si>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</si>
  <si>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</si>
  <si>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</si>
  <si>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</si>
  <si>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</si>
  <si>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</si>
  <si>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</si>
  <si>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</si>
  <si>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</si>
  <si>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</si>
  <si>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</si>
  <si>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</si>
  <si>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</si>
  <si>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04/06/22 - VENCIMENTO 10/06/22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</si>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</sst>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47595</v>
      </c>
      <c r="C7" s="10">
        <f>C8+C11</f>
        <v>59090</v>
      </c>
      <c r="D7" s="10">
        <f aca="true" t="shared" si="0" ref="D7:K7">D8+D11</f>
        <v>182428</v>
      </c>
      <c r="E7" s="10">
        <f t="shared" si="0"/>
        <v>152341</v>
      </c>
      <c r="F7" s="10">
        <f t="shared" si="0"/>
        <v>156749</v>
      </c>
      <c r="G7" s="10">
        <f t="shared" si="0"/>
        <v>71196</v>
      </c>
      <c r="H7" s="10">
        <f t="shared" si="0"/>
        <v>35502</v>
      </c>
      <c r="I7" s="10">
        <f t="shared" si="0"/>
        <v>67829</v>
      </c>
      <c r="J7" s="10">
        <f t="shared" si="0"/>
        <v>45876</v>
      </c>
      <c r="K7" s="10">
        <f t="shared" si="0"/>
        <v>124019</v>
      </c>
      <c r="L7" s="10">
        <f>SUM(B7:K7)</f>
        <v>942625</v>
      </c>
      <c r="M7" s="11"/>
    </row>
    <row r="8" spans="1:13" ht="17.25" customHeight="1">
      <c r="A8" s="12" t="s">
        <v>18</v>
      </c>
      <c r="B8" s="13">
        <f>B9+B10</f>
        <v>4463</v>
      </c>
      <c r="C8" s="13">
        <f aca="true" t="shared" si="1" ref="C8:K8">C9+C10</f>
        <v>4815</v>
      </c>
      <c r="D8" s="13">
        <f t="shared" si="1"/>
        <v>15299</v>
      </c>
      <c r="E8" s="13">
        <f t="shared" si="1"/>
        <v>11796</v>
      </c>
      <c r="F8" s="13">
        <f t="shared" si="1"/>
        <v>10869</v>
      </c>
      <c r="G8" s="13">
        <f t="shared" si="1"/>
        <v>6344</v>
      </c>
      <c r="H8" s="13">
        <f t="shared" si="1"/>
        <v>2581</v>
      </c>
      <c r="I8" s="13">
        <f t="shared" si="1"/>
        <v>3800</v>
      </c>
      <c r="J8" s="13">
        <f t="shared" si="1"/>
        <v>3386</v>
      </c>
      <c r="K8" s="13">
        <f t="shared" si="1"/>
        <v>8455</v>
      </c>
      <c r="L8" s="13">
        <f>SUM(B8:K8)</f>
        <v>71808</v>
      </c>
      <c r="M8"/>
    </row>
    <row r="9" spans="1:13" ht="17.25" customHeight="1">
      <c r="A9" s="14" t="s">
        <v>19</v>
      </c>
      <c r="B9" s="15">
        <v>4461</v>
      </c>
      <c r="C9" s="15">
        <v>4815</v>
      </c>
      <c r="D9" s="15">
        <v>15299</v>
      </c>
      <c r="E9" s="15">
        <v>11796</v>
      </c>
      <c r="F9" s="15">
        <v>10869</v>
      </c>
      <c r="G9" s="15">
        <v>6344</v>
      </c>
      <c r="H9" s="15">
        <v>2573</v>
      </c>
      <c r="I9" s="15">
        <v>3800</v>
      </c>
      <c r="J9" s="15">
        <v>3386</v>
      </c>
      <c r="K9" s="15">
        <v>8455</v>
      </c>
      <c r="L9" s="13">
        <f>SUM(B9:K9)</f>
        <v>71798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8</v>
      </c>
      <c r="I10" s="15">
        <v>0</v>
      </c>
      <c r="J10" s="15">
        <v>0</v>
      </c>
      <c r="K10" s="15">
        <v>0</v>
      </c>
      <c r="L10" s="13">
        <f>SUM(B10:K10)</f>
        <v>10</v>
      </c>
      <c r="M10"/>
    </row>
    <row r="11" spans="1:13" ht="17.25" customHeight="1">
      <c r="A11" s="12" t="s">
        <v>21</v>
      </c>
      <c r="B11" s="15">
        <v>43132</v>
      </c>
      <c r="C11" s="15">
        <v>54275</v>
      </c>
      <c r="D11" s="15">
        <v>167129</v>
      </c>
      <c r="E11" s="15">
        <v>140545</v>
      </c>
      <c r="F11" s="15">
        <v>145880</v>
      </c>
      <c r="G11" s="15">
        <v>64852</v>
      </c>
      <c r="H11" s="15">
        <v>32921</v>
      </c>
      <c r="I11" s="15">
        <v>64029</v>
      </c>
      <c r="J11" s="15">
        <v>42490</v>
      </c>
      <c r="K11" s="15">
        <v>115564</v>
      </c>
      <c r="L11" s="13">
        <f>SUM(B11:K11)</f>
        <v>870817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6.8976</v>
      </c>
      <c r="C13" s="20">
        <v>3.8944</v>
      </c>
      <c r="D13" s="20">
        <v>4.6351</v>
      </c>
      <c r="E13" s="20">
        <v>4.6951</v>
      </c>
      <c r="F13" s="20">
        <v>4.1484</v>
      </c>
      <c r="G13" s="20">
        <v>4.5614</v>
      </c>
      <c r="H13" s="20">
        <v>5.0246</v>
      </c>
      <c r="I13" s="20">
        <v>4.1659</v>
      </c>
      <c r="J13" s="20">
        <v>4.4866</v>
      </c>
      <c r="K13" s="20">
        <v>3.6638</v>
      </c>
      <c r="L13" s="18"/>
      <c r="M13"/>
    </row>
    <row r="14" spans="1:13" ht="17.25" customHeight="1">
      <c r="A14" s="19" t="s">
        <v>74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1.260635212850694</v>
      </c>
      <c r="C16" s="22">
        <v>1.213412582021377</v>
      </c>
      <c r="D16" s="22">
        <v>1.101350134150645</v>
      </c>
      <c r="E16" s="22">
        <v>1.097001041551617</v>
      </c>
      <c r="F16" s="22">
        <v>1.23264540289176</v>
      </c>
      <c r="G16" s="22">
        <v>1.221581862980442</v>
      </c>
      <c r="H16" s="22">
        <v>1.172988592851784</v>
      </c>
      <c r="I16" s="22">
        <v>1.189423630496282</v>
      </c>
      <c r="J16" s="22">
        <v>1.34157449181261</v>
      </c>
      <c r="K16" s="22">
        <v>1.128290524382898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SUM(B19:B27)</f>
        <v>419130.09</v>
      </c>
      <c r="C18" s="25">
        <f aca="true" t="shared" si="2" ref="C18:K18">SUM(C19:C27)</f>
        <v>289309.73</v>
      </c>
      <c r="D18" s="25">
        <f t="shared" si="2"/>
        <v>975960.6000000001</v>
      </c>
      <c r="E18" s="25">
        <f t="shared" si="2"/>
        <v>816046.86</v>
      </c>
      <c r="F18" s="25">
        <f t="shared" si="2"/>
        <v>839364.87</v>
      </c>
      <c r="G18" s="25">
        <f t="shared" si="2"/>
        <v>417147.10000000003</v>
      </c>
      <c r="H18" s="25">
        <f t="shared" si="2"/>
        <v>221969.48000000004</v>
      </c>
      <c r="I18" s="25">
        <f t="shared" si="2"/>
        <v>346645.45</v>
      </c>
      <c r="J18" s="25">
        <f t="shared" si="2"/>
        <v>290745</v>
      </c>
      <c r="K18" s="25">
        <f t="shared" si="2"/>
        <v>532728.39</v>
      </c>
      <c r="L18" s="25">
        <f>SUM(B18:K18)</f>
        <v>5149047.57</v>
      </c>
      <c r="M18"/>
    </row>
    <row r="19" spans="1:13" ht="17.25" customHeight="1">
      <c r="A19" s="26" t="s">
        <v>24</v>
      </c>
      <c r="B19" s="60">
        <f>ROUND((B13+B14)*B7,2)</f>
        <v>328291.27</v>
      </c>
      <c r="C19" s="60">
        <f aca="true" t="shared" si="3" ref="C19:K19">ROUND((C13+C14)*C7,2)</f>
        <v>230120.1</v>
      </c>
      <c r="D19" s="60">
        <f t="shared" si="3"/>
        <v>845572.02</v>
      </c>
      <c r="E19" s="60">
        <f t="shared" si="3"/>
        <v>715256.23</v>
      </c>
      <c r="F19" s="60">
        <f t="shared" si="3"/>
        <v>650257.55</v>
      </c>
      <c r="G19" s="60">
        <f t="shared" si="3"/>
        <v>324753.43</v>
      </c>
      <c r="H19" s="60">
        <f t="shared" si="3"/>
        <v>178383.35</v>
      </c>
      <c r="I19" s="60">
        <f t="shared" si="3"/>
        <v>282568.83</v>
      </c>
      <c r="J19" s="60">
        <f t="shared" si="3"/>
        <v>205827.26</v>
      </c>
      <c r="K19" s="60">
        <f t="shared" si="3"/>
        <v>454380.81</v>
      </c>
      <c r="L19" s="33">
        <f>SUM(B19:K19)</f>
        <v>4215410.85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85564.27</v>
      </c>
      <c r="C20" s="33">
        <f t="shared" si="4"/>
        <v>49110.52</v>
      </c>
      <c r="D20" s="33">
        <f t="shared" si="4"/>
        <v>85698.84</v>
      </c>
      <c r="E20" s="33">
        <f t="shared" si="4"/>
        <v>69380.6</v>
      </c>
      <c r="F20" s="33">
        <f t="shared" si="4"/>
        <v>151279.43</v>
      </c>
      <c r="G20" s="33">
        <f t="shared" si="4"/>
        <v>71959.47</v>
      </c>
      <c r="H20" s="33">
        <f t="shared" si="4"/>
        <v>30858.28</v>
      </c>
      <c r="I20" s="33">
        <f t="shared" si="4"/>
        <v>53525.21</v>
      </c>
      <c r="J20" s="33">
        <f t="shared" si="4"/>
        <v>70305.34</v>
      </c>
      <c r="K20" s="33">
        <f t="shared" si="4"/>
        <v>58292.75</v>
      </c>
      <c r="L20" s="33">
        <f aca="true" t="shared" si="5" ref="L19:L26">SUM(B20:K20)</f>
        <v>725974.71</v>
      </c>
      <c r="M20"/>
    </row>
    <row r="21" spans="1:13" ht="17.25" customHeight="1">
      <c r="A21" s="27" t="s">
        <v>26</v>
      </c>
      <c r="B21" s="33">
        <v>2446.93</v>
      </c>
      <c r="C21" s="33">
        <v>7544.18</v>
      </c>
      <c r="D21" s="33">
        <v>38617.69</v>
      </c>
      <c r="E21" s="33">
        <v>25830.79</v>
      </c>
      <c r="F21" s="33">
        <v>33924.87</v>
      </c>
      <c r="G21" s="33">
        <v>19333.86</v>
      </c>
      <c r="H21" s="33">
        <v>10330.97</v>
      </c>
      <c r="I21" s="33">
        <v>7880.81</v>
      </c>
      <c r="J21" s="33">
        <v>10150.34</v>
      </c>
      <c r="K21" s="33">
        <v>15088.34</v>
      </c>
      <c r="L21" s="33">
        <f t="shared" si="5"/>
        <v>171148.77999999997</v>
      </c>
      <c r="M21"/>
    </row>
    <row r="22" spans="1:13" ht="17.25" customHeight="1">
      <c r="A22" s="27" t="s">
        <v>27</v>
      </c>
      <c r="B22" s="33">
        <v>1787.07</v>
      </c>
      <c r="C22" s="29">
        <v>1787.07</v>
      </c>
      <c r="D22" s="29">
        <v>3574.14</v>
      </c>
      <c r="E22" s="29">
        <v>3574.14</v>
      </c>
      <c r="F22" s="33">
        <v>1787.07</v>
      </c>
      <c r="G22" s="29">
        <v>0</v>
      </c>
      <c r="H22" s="33">
        <v>1787.07</v>
      </c>
      <c r="I22" s="29">
        <v>1787.07</v>
      </c>
      <c r="J22" s="29">
        <v>3574.14</v>
      </c>
      <c r="K22" s="29">
        <v>3574.14</v>
      </c>
      <c r="L22" s="33">
        <f t="shared" si="5"/>
        <v>23231.91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570.71</v>
      </c>
      <c r="C24" s="33">
        <v>395.73</v>
      </c>
      <c r="D24" s="33">
        <v>1329.87</v>
      </c>
      <c r="E24" s="33">
        <v>1111.82</v>
      </c>
      <c r="F24" s="33">
        <v>1144.12</v>
      </c>
      <c r="G24" s="33">
        <v>568.02</v>
      </c>
      <c r="H24" s="33">
        <v>301.51</v>
      </c>
      <c r="I24" s="33">
        <v>473.8</v>
      </c>
      <c r="J24" s="33">
        <v>395.73</v>
      </c>
      <c r="K24" s="33">
        <v>726.85</v>
      </c>
      <c r="L24" s="33">
        <f t="shared" si="5"/>
        <v>7018.160000000002</v>
      </c>
      <c r="M24"/>
    </row>
    <row r="25" spans="1:13" ht="17.25" customHeight="1">
      <c r="A25" s="27" t="s">
        <v>77</v>
      </c>
      <c r="B25" s="33">
        <v>324.62</v>
      </c>
      <c r="C25" s="33">
        <v>244.63</v>
      </c>
      <c r="D25" s="33">
        <v>796.5</v>
      </c>
      <c r="E25" s="33">
        <v>609.12</v>
      </c>
      <c r="F25" s="33">
        <v>664.41</v>
      </c>
      <c r="G25" s="33">
        <v>370.75</v>
      </c>
      <c r="H25" s="33">
        <v>210.23</v>
      </c>
      <c r="I25" s="33">
        <v>278.97</v>
      </c>
      <c r="J25" s="33">
        <v>337.54</v>
      </c>
      <c r="K25" s="33">
        <v>455.53</v>
      </c>
      <c r="L25" s="33">
        <f t="shared" si="5"/>
        <v>4292.299999999999</v>
      </c>
      <c r="M25"/>
    </row>
    <row r="26" spans="1:13" ht="17.25" customHeight="1">
      <c r="A26" s="27" t="s">
        <v>78</v>
      </c>
      <c r="B26" s="33">
        <v>145.22</v>
      </c>
      <c r="C26" s="33">
        <v>107.5</v>
      </c>
      <c r="D26" s="33">
        <v>371.54</v>
      </c>
      <c r="E26" s="33">
        <v>284.16</v>
      </c>
      <c r="F26" s="33">
        <v>307.42</v>
      </c>
      <c r="G26" s="33">
        <v>161.57</v>
      </c>
      <c r="H26" s="33">
        <v>98.07</v>
      </c>
      <c r="I26" s="33">
        <v>130.76</v>
      </c>
      <c r="J26" s="33">
        <v>154.65</v>
      </c>
      <c r="K26" s="33">
        <v>209.97</v>
      </c>
      <c r="L26" s="33">
        <f t="shared" si="5"/>
        <v>1970.8600000000001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-125857.51999999999</v>
      </c>
      <c r="C29" s="33">
        <f t="shared" si="6"/>
        <v>-23386.52</v>
      </c>
      <c r="D29" s="33">
        <f t="shared" si="6"/>
        <v>-74710.53</v>
      </c>
      <c r="E29" s="33">
        <f t="shared" si="6"/>
        <v>-666787.41</v>
      </c>
      <c r="F29" s="33">
        <f t="shared" si="6"/>
        <v>-54185.64</v>
      </c>
      <c r="G29" s="33">
        <f t="shared" si="6"/>
        <v>-328072.16</v>
      </c>
      <c r="H29" s="33">
        <f t="shared" si="6"/>
        <v>-22798.53</v>
      </c>
      <c r="I29" s="33">
        <f t="shared" si="6"/>
        <v>-19354.63</v>
      </c>
      <c r="J29" s="33">
        <f t="shared" si="6"/>
        <v>-17098.92</v>
      </c>
      <c r="K29" s="33">
        <f t="shared" si="6"/>
        <v>-41243.76</v>
      </c>
      <c r="L29" s="33">
        <f aca="true" t="shared" si="7" ref="L29:L36">SUM(B29:K29)</f>
        <v>-1373495.6199999999</v>
      </c>
      <c r="M29"/>
    </row>
    <row r="30" spans="1:13" ht="18.75" customHeight="1">
      <c r="A30" s="27" t="s">
        <v>30</v>
      </c>
      <c r="B30" s="33">
        <f>B31+B32+B33+B34</f>
        <v>-19628.4</v>
      </c>
      <c r="C30" s="33">
        <f aca="true" t="shared" si="8" ref="C30:K30">C31+C32+C33+C34</f>
        <v>-21186</v>
      </c>
      <c r="D30" s="33">
        <f t="shared" si="8"/>
        <v>-67315.6</v>
      </c>
      <c r="E30" s="33">
        <f t="shared" si="8"/>
        <v>-51902.4</v>
      </c>
      <c r="F30" s="33">
        <f t="shared" si="8"/>
        <v>-47823.6</v>
      </c>
      <c r="G30" s="33">
        <f t="shared" si="8"/>
        <v>-27913.6</v>
      </c>
      <c r="H30" s="33">
        <f t="shared" si="8"/>
        <v>-11321.2</v>
      </c>
      <c r="I30" s="33">
        <f t="shared" si="8"/>
        <v>-16720</v>
      </c>
      <c r="J30" s="33">
        <f t="shared" si="8"/>
        <v>-14898.4</v>
      </c>
      <c r="K30" s="33">
        <f t="shared" si="8"/>
        <v>-37202</v>
      </c>
      <c r="L30" s="33">
        <f t="shared" si="7"/>
        <v>-315911.20000000007</v>
      </c>
      <c r="M30"/>
    </row>
    <row r="31" spans="1:13" s="36" customFormat="1" ht="18.75" customHeight="1">
      <c r="A31" s="34" t="s">
        <v>55</v>
      </c>
      <c r="B31" s="33">
        <f>-ROUND((B9)*$E$3,2)</f>
        <v>-19628.4</v>
      </c>
      <c r="C31" s="33">
        <f aca="true" t="shared" si="9" ref="C31:K31">-ROUND((C9)*$E$3,2)</f>
        <v>-21186</v>
      </c>
      <c r="D31" s="33">
        <f t="shared" si="9"/>
        <v>-67315.6</v>
      </c>
      <c r="E31" s="33">
        <f t="shared" si="9"/>
        <v>-51902.4</v>
      </c>
      <c r="F31" s="33">
        <f t="shared" si="9"/>
        <v>-47823.6</v>
      </c>
      <c r="G31" s="33">
        <f t="shared" si="9"/>
        <v>-27913.6</v>
      </c>
      <c r="H31" s="33">
        <f t="shared" si="9"/>
        <v>-11321.2</v>
      </c>
      <c r="I31" s="33">
        <f t="shared" si="9"/>
        <v>-16720</v>
      </c>
      <c r="J31" s="33">
        <f t="shared" si="9"/>
        <v>-14898.4</v>
      </c>
      <c r="K31" s="33">
        <f t="shared" si="9"/>
        <v>-37202</v>
      </c>
      <c r="L31" s="33">
        <f t="shared" si="7"/>
        <v>-315911.20000000007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s="36" customFormat="1" ht="18.75" customHeight="1">
      <c r="A35" s="27" t="s">
        <v>34</v>
      </c>
      <c r="B35" s="38">
        <f>SUM(B36:B47)</f>
        <v>-106229.12</v>
      </c>
      <c r="C35" s="38">
        <f aca="true" t="shared" si="10" ref="C35:K35">SUM(C36:C47)</f>
        <v>-2200.52</v>
      </c>
      <c r="D35" s="38">
        <f t="shared" si="10"/>
        <v>-7394.93</v>
      </c>
      <c r="E35" s="38">
        <f t="shared" si="10"/>
        <v>-614885.01</v>
      </c>
      <c r="F35" s="38">
        <f t="shared" si="10"/>
        <v>-6362.04</v>
      </c>
      <c r="G35" s="38">
        <f t="shared" si="10"/>
        <v>-300158.56</v>
      </c>
      <c r="H35" s="38">
        <f t="shared" si="10"/>
        <v>-11477.33</v>
      </c>
      <c r="I35" s="38">
        <f t="shared" si="10"/>
        <v>-2634.63</v>
      </c>
      <c r="J35" s="38">
        <f t="shared" si="10"/>
        <v>-2200.52</v>
      </c>
      <c r="K35" s="38">
        <f t="shared" si="10"/>
        <v>-4041.76</v>
      </c>
      <c r="L35" s="33">
        <f t="shared" si="7"/>
        <v>-1057584.4200000002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-25002.65</v>
      </c>
      <c r="C37" s="17">
        <v>0</v>
      </c>
      <c r="D37" s="17">
        <v>0</v>
      </c>
      <c r="E37" s="33">
        <v>-5702.61</v>
      </c>
      <c r="F37" s="28">
        <v>0</v>
      </c>
      <c r="G37" s="28">
        <v>0</v>
      </c>
      <c r="H37" s="33">
        <v>-9800.75</v>
      </c>
      <c r="I37" s="17">
        <v>0</v>
      </c>
      <c r="J37" s="28">
        <v>0</v>
      </c>
      <c r="K37" s="17">
        <v>0</v>
      </c>
      <c r="L37" s="33">
        <f>SUM(B37:K37)</f>
        <v>-40506.01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-603000</v>
      </c>
      <c r="F45" s="17">
        <v>0</v>
      </c>
      <c r="G45" s="17">
        <v>-297000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-900000</v>
      </c>
    </row>
    <row r="46" spans="1:12" ht="18.75" customHeight="1">
      <c r="A46" s="37" t="s">
        <v>72</v>
      </c>
      <c r="B46" s="17">
        <v>-3173.53</v>
      </c>
      <c r="C46" s="17">
        <v>-2200.52</v>
      </c>
      <c r="D46" s="17">
        <v>-7394.93</v>
      </c>
      <c r="E46" s="17">
        <v>-6182.4</v>
      </c>
      <c r="F46" s="17">
        <v>-6362.04</v>
      </c>
      <c r="G46" s="17">
        <v>-3158.56</v>
      </c>
      <c r="H46" s="17">
        <v>-1676.58</v>
      </c>
      <c r="I46" s="17">
        <v>-2634.63</v>
      </c>
      <c r="J46" s="17">
        <v>-2200.52</v>
      </c>
      <c r="K46" s="17">
        <v>-4041.76</v>
      </c>
      <c r="L46" s="30">
        <f t="shared" si="11"/>
        <v>-39025.469999999994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59767.52000000008</v>
      </c>
      <c r="C50" s="41">
        <f>IF(C18+C29+C42+C51&lt;0,0,C18+C29+C51)</f>
        <v>265923.20999999996</v>
      </c>
      <c r="D50" s="41">
        <f>IF(D18+D29+D42+D51&lt;0,0,D18+D29+D51)</f>
        <v>901250.0700000001</v>
      </c>
      <c r="E50" s="41">
        <f>IF(E18+E29+E42+E51&lt;0,0,E18+E29+E51)</f>
        <v>149259.44999999995</v>
      </c>
      <c r="F50" s="41">
        <f>IF(F18+F29+F42+F51&lt;0,0,F18+F29+F51)</f>
        <v>785179.23</v>
      </c>
      <c r="G50" s="41">
        <f>IF(G18+G29+G42+G51&lt;0,0,G18+G29+G51)</f>
        <v>89074.94000000006</v>
      </c>
      <c r="H50" s="41">
        <f>IF(H18+H29+H42+H51&lt;0,0,H18+H29+H51)</f>
        <v>199170.95000000004</v>
      </c>
      <c r="I50" s="41">
        <f>IF(I18+I29+I42+I51&lt;0,0,I18+I29+I51)</f>
        <v>327290.82</v>
      </c>
      <c r="J50" s="41">
        <f>IF(J18+J29+J42+J51&lt;0,0,J18+J29+J51)</f>
        <v>273646.08</v>
      </c>
      <c r="K50" s="41">
        <f>IF(K18+K29+K42+K51&lt;0,0,K18+K29+K51)</f>
        <v>491484.63</v>
      </c>
      <c r="L50" s="42">
        <f>SUM(B50:K50)</f>
        <v>3542046.9</v>
      </c>
      <c r="M50" s="53"/>
    </row>
    <row r="51" spans="1:12" ht="18.75" customHeight="1">
      <c r="A51" s="27" t="s">
        <v>45</v>
      </c>
      <c r="B51" s="33">
        <v>-233505.05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42">
        <f>SUM(B51:K51)</f>
        <v>-233505.05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59767.52</v>
      </c>
      <c r="C56" s="41">
        <f aca="true" t="shared" si="12" ref="C56:J56">SUM(C57:C68)</f>
        <v>265923.21</v>
      </c>
      <c r="D56" s="41">
        <f t="shared" si="12"/>
        <v>901250.07</v>
      </c>
      <c r="E56" s="41">
        <f t="shared" si="12"/>
        <v>149259.45</v>
      </c>
      <c r="F56" s="41">
        <f t="shared" si="12"/>
        <v>785179.23</v>
      </c>
      <c r="G56" s="41">
        <f t="shared" si="12"/>
        <v>89074.95</v>
      </c>
      <c r="H56" s="41">
        <f t="shared" si="12"/>
        <v>199170.95</v>
      </c>
      <c r="I56" s="41">
        <f>SUM(I57:I71)</f>
        <v>327290.82</v>
      </c>
      <c r="J56" s="41">
        <f t="shared" si="12"/>
        <v>273646.08</v>
      </c>
      <c r="K56" s="41">
        <f>SUM(K57:K70)</f>
        <v>491484.63</v>
      </c>
      <c r="L56" s="46">
        <f>SUM(B56:K56)</f>
        <v>3542046.91</v>
      </c>
      <c r="M56" s="40"/>
    </row>
    <row r="57" spans="1:13" ht="18.75" customHeight="1">
      <c r="A57" s="47" t="s">
        <v>48</v>
      </c>
      <c r="B57" s="48">
        <v>59767.52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59767.52</v>
      </c>
      <c r="M57" s="40"/>
    </row>
    <row r="58" spans="1:12" ht="18.75" customHeight="1">
      <c r="A58" s="47" t="s">
        <v>58</v>
      </c>
      <c r="B58" s="17">
        <v>0</v>
      </c>
      <c r="C58" s="48">
        <v>232523.25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232523.25</v>
      </c>
    </row>
    <row r="59" spans="1:12" ht="18.75" customHeight="1">
      <c r="A59" s="47" t="s">
        <v>59</v>
      </c>
      <c r="B59" s="17">
        <v>0</v>
      </c>
      <c r="C59" s="48">
        <v>33399.96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33399.96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901250.07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901250.07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149259.45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149259.45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785179.23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785179.23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89074.95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89074.95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199170.95</v>
      </c>
      <c r="I64" s="17">
        <v>0</v>
      </c>
      <c r="J64" s="17">
        <v>0</v>
      </c>
      <c r="K64" s="17">
        <v>0</v>
      </c>
      <c r="L64" s="46">
        <f t="shared" si="13"/>
        <v>199170.95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273646.08</v>
      </c>
      <c r="K66" s="17">
        <v>0</v>
      </c>
      <c r="L66" s="46">
        <f t="shared" si="13"/>
        <v>273646.08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261813.86</v>
      </c>
      <c r="L67" s="46">
        <f t="shared" si="13"/>
        <v>261813.86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229670.77</v>
      </c>
      <c r="L68" s="46">
        <f t="shared" si="13"/>
        <v>229670.77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327290.82</v>
      </c>
      <c r="J71" s="52">
        <v>0</v>
      </c>
      <c r="K71" s="52">
        <v>0</v>
      </c>
      <c r="L71" s="51">
        <f>SUM(B71:K71)</f>
        <v>327290.82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1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2022-06-09T19:04:33Z</dcterms:modified>
  <cp:category/>
  <cp:version/>
  <cp:contentType/>
  <cp:contentStatus/>
</cp:coreProperties>
</file>