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<sst xmlns="http://schemas.openxmlformats.org/spreadsheetml/2006/main" count="90" uniqueCount="87">
  <si>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</si>
  <si>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</si>
  <si>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</si>
  <si>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</si>
  <si>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</si>
  <si>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</si>
  <si>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</si>
  <si>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</si>
  <si>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</si>
  <si>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</si>
  <si>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</si>
  <si>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</si>
  <si>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</si>
  <si>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</si>
  <si>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</si>
  <si>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</si>
  <si>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</si>
  <si>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</si>
  <si>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</si>
  <si>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</si>
  <si>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</si>
  <si>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</si>
  <si>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</si>
  <si>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</si>
  <si>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</si>
  <si>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</si>
  <si>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</si>
  <si>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</si>
  <si>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</si>
  <si>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</si>
  <si>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</si>
  <si>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</si>
  <si>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</si>
  <si>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</si>
  <si>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</si>
  <si>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</si>
  <si>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</si>
  <si>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</si>
  <si>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</si>
  <si>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</si>
  <si>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</si>
  <si>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</si>
  <si>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</si>
  <si>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</si>
  <si>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</si>
  <si>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</si>
  <si>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</si>
  <si>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</si>
  <si>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</si>
  <si>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</si>
  <si>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</si>
  <si>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</si>
  <si>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</si>
  <si>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</si>
  <si>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</si>
  <si>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</si>
  <si>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</si>
  <si>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</si>
  <si>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</si>
  <si>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</si>
  <si>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</si>
  <si>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</si>
  <si>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</si>
  <si>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</si>
  <si>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</si>
  <si>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29/07/22 - VENCIMENTO 05/08/22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</si>
  <si>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</si>
  <si>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</si>
  <si>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</si>
  <si>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</si>
  <si>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</si>
  <si>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</si>
  <si>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</si>
  <si>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</si>
  <si>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</si>
  <si>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</si>
  <si>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</si>
  <si>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</si>
  <si>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</si>
  <si>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</si>
  <si>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</si>
  <si>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</si>
  <si>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</si>
  <si>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</si>
  <si>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</si>
  <si>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</si>
  <si>
    <t>Nota: (1) Revisão de remuneração do serviço atende, glosas de veículos e horas extras, meses de fevereiro e março/22.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</si>
</sst>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355383</v>
      </c>
      <c r="C7" s="9">
        <f t="shared" si="0"/>
        <v>249333</v>
      </c>
      <c r="D7" s="9">
        <f t="shared" si="0"/>
        <v>251477</v>
      </c>
      <c r="E7" s="9">
        <f t="shared" si="0"/>
        <v>61224</v>
      </c>
      <c r="F7" s="9">
        <f t="shared" si="0"/>
        <v>204276</v>
      </c>
      <c r="G7" s="9">
        <f t="shared" si="0"/>
        <v>334323</v>
      </c>
      <c r="H7" s="9">
        <f t="shared" si="0"/>
        <v>39150</v>
      </c>
      <c r="I7" s="9">
        <f t="shared" si="0"/>
        <v>264462</v>
      </c>
      <c r="J7" s="9">
        <f t="shared" si="0"/>
        <v>219483</v>
      </c>
      <c r="K7" s="9">
        <f t="shared" si="0"/>
        <v>325886</v>
      </c>
      <c r="L7" s="9">
        <f t="shared" si="0"/>
        <v>251555</v>
      </c>
      <c r="M7" s="9">
        <f t="shared" si="0"/>
        <v>119927</v>
      </c>
      <c r="N7" s="9">
        <f t="shared" si="0"/>
        <v>77031</v>
      </c>
      <c r="O7" s="9">
        <f t="shared" si="0"/>
        <v>2753510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13034</v>
      </c>
      <c r="C8" s="11">
        <f t="shared" si="1"/>
        <v>13737</v>
      </c>
      <c r="D8" s="11">
        <f t="shared" si="1"/>
        <v>9893</v>
      </c>
      <c r="E8" s="11">
        <f t="shared" si="1"/>
        <v>2058</v>
      </c>
      <c r="F8" s="11">
        <f t="shared" si="1"/>
        <v>7684</v>
      </c>
      <c r="G8" s="11">
        <f t="shared" si="1"/>
        <v>11525</v>
      </c>
      <c r="H8" s="11">
        <f t="shared" si="1"/>
        <v>2100</v>
      </c>
      <c r="I8" s="11">
        <f t="shared" si="1"/>
        <v>15394</v>
      </c>
      <c r="J8" s="11">
        <f t="shared" si="1"/>
        <v>10269</v>
      </c>
      <c r="K8" s="11">
        <f t="shared" si="1"/>
        <v>8626</v>
      </c>
      <c r="L8" s="11">
        <f t="shared" si="1"/>
        <v>6989</v>
      </c>
      <c r="M8" s="11">
        <f t="shared" si="1"/>
        <v>5182</v>
      </c>
      <c r="N8" s="11">
        <f t="shared" si="1"/>
        <v>3915</v>
      </c>
      <c r="O8" s="11">
        <f t="shared" si="1"/>
        <v>110406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13034</v>
      </c>
      <c r="C9" s="11">
        <v>13737</v>
      </c>
      <c r="D9" s="11">
        <v>9893</v>
      </c>
      <c r="E9" s="11">
        <v>2058</v>
      </c>
      <c r="F9" s="11">
        <v>7684</v>
      </c>
      <c r="G9" s="11">
        <v>11525</v>
      </c>
      <c r="H9" s="11">
        <v>2100</v>
      </c>
      <c r="I9" s="11">
        <v>15389</v>
      </c>
      <c r="J9" s="11">
        <v>10269</v>
      </c>
      <c r="K9" s="11">
        <v>8616</v>
      </c>
      <c r="L9" s="11">
        <v>6989</v>
      </c>
      <c r="M9" s="11">
        <v>5178</v>
      </c>
      <c r="N9" s="11">
        <v>3905</v>
      </c>
      <c r="O9" s="11">
        <f>SUM(B9:N9)</f>
        <v>110377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10</v>
      </c>
      <c r="L10" s="13">
        <v>0</v>
      </c>
      <c r="M10" s="13">
        <v>4</v>
      </c>
      <c r="N10" s="13">
        <v>10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342349</v>
      </c>
      <c r="C11" s="13">
        <v>235596</v>
      </c>
      <c r="D11" s="13">
        <v>241584</v>
      </c>
      <c r="E11" s="13">
        <v>59166</v>
      </c>
      <c r="F11" s="13">
        <v>196592</v>
      </c>
      <c r="G11" s="13">
        <v>322798</v>
      </c>
      <c r="H11" s="13">
        <v>37050</v>
      </c>
      <c r="I11" s="13">
        <v>249068</v>
      </c>
      <c r="J11" s="13">
        <v>209214</v>
      </c>
      <c r="K11" s="13">
        <v>317260</v>
      </c>
      <c r="L11" s="13">
        <v>244566</v>
      </c>
      <c r="M11" s="13">
        <v>114745</v>
      </c>
      <c r="N11" s="13">
        <v>73116</v>
      </c>
      <c r="O11" s="11">
        <f>SUM(B11:N11)</f>
        <v>2643104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1.199634385916673</v>
      </c>
      <c r="C16" s="19">
        <v>1.23152707416217</v>
      </c>
      <c r="D16" s="19">
        <v>1.225132890725525</v>
      </c>
      <c r="E16" s="19">
        <v>0.888885727762968</v>
      </c>
      <c r="F16" s="19">
        <v>1.386993806507475</v>
      </c>
      <c r="G16" s="19">
        <v>1.442664351428918</v>
      </c>
      <c r="H16" s="19">
        <v>1.654339583069265</v>
      </c>
      <c r="I16" s="19">
        <v>1.17831604918916</v>
      </c>
      <c r="J16" s="19">
        <v>1.255582796609978</v>
      </c>
      <c r="K16" s="19">
        <v>1.149802032761415</v>
      </c>
      <c r="L16" s="19">
        <v>1.197180564979312</v>
      </c>
      <c r="M16" s="19">
        <v>1.202499508581555</v>
      </c>
      <c r="N16" s="19">
        <v>1.08974373781466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1388282.59</v>
      </c>
      <c r="C18" s="24">
        <f t="shared" si="2"/>
        <v>1007743.77</v>
      </c>
      <c r="D18" s="24">
        <f t="shared" si="2"/>
        <v>875444.7100000002</v>
      </c>
      <c r="E18" s="24">
        <f t="shared" si="2"/>
        <v>271155.53</v>
      </c>
      <c r="F18" s="24">
        <f t="shared" si="2"/>
        <v>930426.4300000002</v>
      </c>
      <c r="G18" s="24">
        <f t="shared" si="2"/>
        <v>1326066.1399999997</v>
      </c>
      <c r="H18" s="24">
        <f t="shared" si="2"/>
        <v>235010.80000000002</v>
      </c>
      <c r="I18" s="24">
        <f t="shared" si="2"/>
        <v>1023276.5200000001</v>
      </c>
      <c r="J18" s="24">
        <f t="shared" si="2"/>
        <v>897312.82</v>
      </c>
      <c r="K18" s="24">
        <f t="shared" si="2"/>
        <v>1179769.5399999998</v>
      </c>
      <c r="L18" s="24">
        <f t="shared" si="2"/>
        <v>1085166.4600000002</v>
      </c>
      <c r="M18" s="24">
        <f t="shared" si="2"/>
        <v>601801.1900000001</v>
      </c>
      <c r="N18" s="24">
        <f t="shared" si="2"/>
        <v>311462.24000000005</v>
      </c>
      <c r="O18" s="24">
        <f>O19+O20+O21+O22+O23+O24+O25+O27</f>
        <v>11129400.43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1043546.64</v>
      </c>
      <c r="C19" s="30">
        <f t="shared" si="3"/>
        <v>756351.66</v>
      </c>
      <c r="D19" s="30">
        <f t="shared" si="3"/>
        <v>669029.41</v>
      </c>
      <c r="E19" s="30">
        <f t="shared" si="3"/>
        <v>278256.96</v>
      </c>
      <c r="F19" s="30">
        <f t="shared" si="3"/>
        <v>629905.47</v>
      </c>
      <c r="G19" s="30">
        <f t="shared" si="3"/>
        <v>848244.32</v>
      </c>
      <c r="H19" s="30">
        <f t="shared" si="3"/>
        <v>133364.48</v>
      </c>
      <c r="I19" s="30">
        <f t="shared" si="3"/>
        <v>796585.99</v>
      </c>
      <c r="J19" s="30">
        <f t="shared" si="3"/>
        <v>664945.7</v>
      </c>
      <c r="K19" s="30">
        <f t="shared" si="3"/>
        <v>933239.74</v>
      </c>
      <c r="L19" s="30">
        <f t="shared" si="3"/>
        <v>820245.39</v>
      </c>
      <c r="M19" s="30">
        <f t="shared" si="3"/>
        <v>451237.33</v>
      </c>
      <c r="N19" s="30">
        <f t="shared" si="3"/>
        <v>261805.26</v>
      </c>
      <c r="O19" s="30">
        <f>SUM(B19:N19)</f>
        <v>8286758.350000001</v>
      </c>
    </row>
    <row r="20" spans="1:23" ht="18.75" customHeight="1">
      <c r="A20" s="26" t="s">
        <v>35</v>
      </c>
      <c r="B20" s="30">
        <f>IF(B16&lt;&gt;0,ROUND((B16-1)*B19,2),0)</f>
        <v>208327.79</v>
      </c>
      <c r="C20" s="30">
        <f aca="true" t="shared" si="4" ref="C20:N20">IF(C16&lt;&gt;0,ROUND((C16-1)*C19,2),0)</f>
        <v>175115.89</v>
      </c>
      <c r="D20" s="30">
        <f t="shared" si="4"/>
        <v>150620.53</v>
      </c>
      <c r="E20" s="30">
        <f t="shared" si="4"/>
        <v>-30918.32</v>
      </c>
      <c r="F20" s="30">
        <f t="shared" si="4"/>
        <v>243769.52</v>
      </c>
      <c r="G20" s="30">
        <f t="shared" si="4"/>
        <v>375487.52</v>
      </c>
      <c r="H20" s="30">
        <f t="shared" si="4"/>
        <v>87265.66</v>
      </c>
      <c r="I20" s="30">
        <f t="shared" si="4"/>
        <v>142044.07</v>
      </c>
      <c r="J20" s="30">
        <f t="shared" si="4"/>
        <v>169948.68</v>
      </c>
      <c r="K20" s="30">
        <f t="shared" si="4"/>
        <v>139801.21</v>
      </c>
      <c r="L20" s="30">
        <f t="shared" si="4"/>
        <v>161736.45</v>
      </c>
      <c r="M20" s="30">
        <f t="shared" si="4"/>
        <v>91375.34</v>
      </c>
      <c r="N20" s="30">
        <f t="shared" si="4"/>
        <v>23495.38</v>
      </c>
      <c r="O20" s="30">
        <f aca="true" t="shared" si="5" ref="O19:O27">SUM(B20:N20)</f>
        <v>1938069.72</v>
      </c>
      <c r="W20" s="62"/>
    </row>
    <row r="21" spans="1:15" ht="18.75" customHeight="1">
      <c r="A21" s="26" t="s">
        <v>36</v>
      </c>
      <c r="B21" s="30">
        <v>69891.72</v>
      </c>
      <c r="C21" s="30">
        <v>46712.98</v>
      </c>
      <c r="D21" s="30">
        <v>28751.6</v>
      </c>
      <c r="E21" s="30">
        <v>12684.22</v>
      </c>
      <c r="F21" s="30">
        <v>36587.14</v>
      </c>
      <c r="G21" s="30">
        <v>56190.24</v>
      </c>
      <c r="H21" s="30">
        <v>6257.6</v>
      </c>
      <c r="I21" s="30">
        <v>39278.72</v>
      </c>
      <c r="J21" s="30">
        <v>40575.24</v>
      </c>
      <c r="K21" s="30">
        <v>61843.7</v>
      </c>
      <c r="L21" s="30">
        <v>58569.79</v>
      </c>
      <c r="M21" s="30">
        <v>27130.88</v>
      </c>
      <c r="N21" s="30">
        <v>15282.87</v>
      </c>
      <c r="O21" s="30">
        <f t="shared" si="5"/>
        <v>499756.7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68</v>
      </c>
      <c r="B24" s="30">
        <v>1102</v>
      </c>
      <c r="C24" s="30">
        <v>818.04</v>
      </c>
      <c r="D24" s="30">
        <v>700.8</v>
      </c>
      <c r="E24" s="30">
        <v>218.84</v>
      </c>
      <c r="F24" s="30">
        <v>750.3</v>
      </c>
      <c r="G24" s="30">
        <v>1065.53</v>
      </c>
      <c r="H24" s="30">
        <v>187.58</v>
      </c>
      <c r="I24" s="30">
        <v>815.43</v>
      </c>
      <c r="J24" s="30">
        <v>724.25</v>
      </c>
      <c r="K24" s="30">
        <v>945.69</v>
      </c>
      <c r="L24" s="30">
        <v>867.53</v>
      </c>
      <c r="M24" s="30">
        <v>476.75</v>
      </c>
      <c r="N24" s="30">
        <v>255.31</v>
      </c>
      <c r="O24" s="30">
        <f t="shared" si="5"/>
        <v>8928.050000000001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812.53</v>
      </c>
      <c r="L25" s="30">
        <v>721.21</v>
      </c>
      <c r="M25" s="30">
        <v>408.2</v>
      </c>
      <c r="N25" s="30">
        <v>213.89</v>
      </c>
      <c r="O25" s="30">
        <f t="shared" si="5"/>
        <v>7557.73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-36772.97</v>
      </c>
      <c r="C29" s="30">
        <f>+C30+C32+C52+C53+C56-C57</f>
        <v>-57671.69</v>
      </c>
      <c r="D29" s="30">
        <f t="shared" si="6"/>
        <v>-59638.619999999995</v>
      </c>
      <c r="E29" s="30">
        <f t="shared" si="6"/>
        <v>-19375.26</v>
      </c>
      <c r="F29" s="30">
        <f t="shared" si="6"/>
        <v>-39229.89</v>
      </c>
      <c r="G29" s="30">
        <f t="shared" si="6"/>
        <v>-33032.58</v>
      </c>
      <c r="H29" s="30">
        <f t="shared" si="6"/>
        <v>-8850.95</v>
      </c>
      <c r="I29" s="30">
        <f t="shared" si="6"/>
        <v>-49521.840000000004</v>
      </c>
      <c r="J29" s="30">
        <f t="shared" si="6"/>
        <v>-78034.93</v>
      </c>
      <c r="K29" s="30">
        <f t="shared" si="6"/>
        <v>-3904.340000000004</v>
      </c>
      <c r="L29" s="30">
        <f t="shared" si="6"/>
        <v>-21410.29</v>
      </c>
      <c r="M29" s="30">
        <f t="shared" si="6"/>
        <v>-17214.22</v>
      </c>
      <c r="N29" s="30">
        <f t="shared" si="6"/>
        <v>-15716.759999999998</v>
      </c>
      <c r="O29" s="30">
        <f t="shared" si="6"/>
        <v>-440374.33999999985</v>
      </c>
    </row>
    <row r="30" spans="1:15" ht="18.75" customHeight="1">
      <c r="A30" s="26" t="s">
        <v>39</v>
      </c>
      <c r="B30" s="31">
        <f>+B31</f>
        <v>-57349.6</v>
      </c>
      <c r="C30" s="31">
        <f>+C31</f>
        <v>-60442.8</v>
      </c>
      <c r="D30" s="31">
        <f aca="true" t="shared" si="7" ref="D30:O30">+D31</f>
        <v>-43529.2</v>
      </c>
      <c r="E30" s="31">
        <f t="shared" si="7"/>
        <v>-9055.2</v>
      </c>
      <c r="F30" s="31">
        <f t="shared" si="7"/>
        <v>-33809.6</v>
      </c>
      <c r="G30" s="31">
        <f t="shared" si="7"/>
        <v>-50710</v>
      </c>
      <c r="H30" s="31">
        <f t="shared" si="7"/>
        <v>-9240</v>
      </c>
      <c r="I30" s="31">
        <f t="shared" si="7"/>
        <v>-67711.6</v>
      </c>
      <c r="J30" s="31">
        <f t="shared" si="7"/>
        <v>-45183.6</v>
      </c>
      <c r="K30" s="31">
        <f t="shared" si="7"/>
        <v>-37910.4</v>
      </c>
      <c r="L30" s="31">
        <f t="shared" si="7"/>
        <v>-30751.6</v>
      </c>
      <c r="M30" s="31">
        <f t="shared" si="7"/>
        <v>-22783.2</v>
      </c>
      <c r="N30" s="31">
        <f t="shared" si="7"/>
        <v>-17182</v>
      </c>
      <c r="O30" s="31">
        <f t="shared" si="7"/>
        <v>-485658.8</v>
      </c>
    </row>
    <row r="31" spans="1:26" ht="18.75" customHeight="1">
      <c r="A31" s="27" t="s">
        <v>40</v>
      </c>
      <c r="B31" s="16">
        <f>ROUND((-B9)*$G$3,2)</f>
        <v>-57349.6</v>
      </c>
      <c r="C31" s="16">
        <f aca="true" t="shared" si="8" ref="C31:N31">ROUND((-C9)*$G$3,2)</f>
        <v>-60442.8</v>
      </c>
      <c r="D31" s="16">
        <f t="shared" si="8"/>
        <v>-43529.2</v>
      </c>
      <c r="E31" s="16">
        <f t="shared" si="8"/>
        <v>-9055.2</v>
      </c>
      <c r="F31" s="16">
        <f t="shared" si="8"/>
        <v>-33809.6</v>
      </c>
      <c r="G31" s="16">
        <f t="shared" si="8"/>
        <v>-50710</v>
      </c>
      <c r="H31" s="16">
        <f t="shared" si="8"/>
        <v>-9240</v>
      </c>
      <c r="I31" s="16">
        <f t="shared" si="8"/>
        <v>-67711.6</v>
      </c>
      <c r="J31" s="16">
        <f t="shared" si="8"/>
        <v>-45183.6</v>
      </c>
      <c r="K31" s="16">
        <f t="shared" si="8"/>
        <v>-37910.4</v>
      </c>
      <c r="L31" s="16">
        <f t="shared" si="8"/>
        <v>-30751.6</v>
      </c>
      <c r="M31" s="16">
        <f t="shared" si="8"/>
        <v>-22783.2</v>
      </c>
      <c r="N31" s="16">
        <f t="shared" si="8"/>
        <v>-17182</v>
      </c>
      <c r="O31" s="32">
        <f aca="true" t="shared" si="9" ref="O31:O57">SUM(B31:N31)</f>
        <v>-485658.8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-6127.84</v>
      </c>
      <c r="C32" s="31">
        <f aca="true" t="shared" si="10" ref="C32:O32">SUM(C33:C50)</f>
        <v>-4548.8</v>
      </c>
      <c r="D32" s="31">
        <f t="shared" si="10"/>
        <v>-28841.480000000003</v>
      </c>
      <c r="E32" s="31">
        <f t="shared" si="10"/>
        <v>-1414.88</v>
      </c>
      <c r="F32" s="31">
        <f t="shared" si="10"/>
        <v>-18030.56</v>
      </c>
      <c r="G32" s="31">
        <f t="shared" si="10"/>
        <v>-6717.02</v>
      </c>
      <c r="H32" s="31">
        <f t="shared" si="10"/>
        <v>-3363.5699999999997</v>
      </c>
      <c r="I32" s="31">
        <f t="shared" si="10"/>
        <v>-4930.31</v>
      </c>
      <c r="J32" s="31">
        <f t="shared" si="10"/>
        <v>-7591.280000000001</v>
      </c>
      <c r="K32" s="31">
        <f t="shared" si="10"/>
        <v>-5258.64</v>
      </c>
      <c r="L32" s="31">
        <f t="shared" si="10"/>
        <v>-4824.04</v>
      </c>
      <c r="M32" s="31">
        <f t="shared" si="10"/>
        <v>-3260.82</v>
      </c>
      <c r="N32" s="31">
        <f t="shared" si="10"/>
        <v>-1512.1200000000001</v>
      </c>
      <c r="O32" s="31">
        <f t="shared" si="10"/>
        <v>-96421.35999999999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-24944.58</v>
      </c>
      <c r="E33" s="33">
        <v>-198</v>
      </c>
      <c r="F33" s="33">
        <v>-13858.42</v>
      </c>
      <c r="G33" s="33">
        <v>-792</v>
      </c>
      <c r="H33" s="33">
        <v>-1188</v>
      </c>
      <c r="I33" s="33">
        <v>-396</v>
      </c>
      <c r="J33" s="33">
        <v>-3564</v>
      </c>
      <c r="K33" s="33">
        <v>0</v>
      </c>
      <c r="L33" s="33">
        <v>0</v>
      </c>
      <c r="M33" s="33">
        <v>-609.77</v>
      </c>
      <c r="N33" s="33">
        <v>-92.45</v>
      </c>
      <c r="O33" s="33">
        <f t="shared" si="9"/>
        <v>-45643.219999999994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-6127.84</v>
      </c>
      <c r="C41" s="33">
        <v>-4548.8</v>
      </c>
      <c r="D41" s="33">
        <v>-3896.9</v>
      </c>
      <c r="E41" s="33">
        <v>-1216.88</v>
      </c>
      <c r="F41" s="33">
        <v>-4172.14</v>
      </c>
      <c r="G41" s="33">
        <v>-5925.02</v>
      </c>
      <c r="H41" s="33">
        <v>-1043.04</v>
      </c>
      <c r="I41" s="33">
        <v>-4534.31</v>
      </c>
      <c r="J41" s="33">
        <v>-4027.28</v>
      </c>
      <c r="K41" s="33">
        <v>-5258.64</v>
      </c>
      <c r="L41" s="33">
        <v>-4824.04</v>
      </c>
      <c r="M41" s="33">
        <v>-2651.05</v>
      </c>
      <c r="N41" s="33">
        <v>-1419.67</v>
      </c>
      <c r="O41" s="33">
        <f t="shared" si="9"/>
        <v>-49645.61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-1132.53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-1132.53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26704.47</v>
      </c>
      <c r="C53" s="35">
        <v>7319.91</v>
      </c>
      <c r="D53" s="35">
        <v>12732.06</v>
      </c>
      <c r="E53" s="35">
        <v>-9746.49</v>
      </c>
      <c r="F53" s="35">
        <v>12610.27</v>
      </c>
      <c r="G53" s="35">
        <v>24394.44</v>
      </c>
      <c r="H53" s="35">
        <v>3752.62</v>
      </c>
      <c r="I53" s="35">
        <v>23120.07</v>
      </c>
      <c r="J53" s="35">
        <v>-70322.51</v>
      </c>
      <c r="K53" s="35">
        <v>39264.7</v>
      </c>
      <c r="L53" s="35">
        <v>14165.35</v>
      </c>
      <c r="M53" s="35">
        <v>8829.8</v>
      </c>
      <c r="N53" s="35">
        <v>2977.36</v>
      </c>
      <c r="O53" s="33">
        <f t="shared" si="9"/>
        <v>95802.05000000002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1351509.62</v>
      </c>
      <c r="C55" s="36">
        <f t="shared" si="12"/>
        <v>950072.0800000001</v>
      </c>
      <c r="D55" s="36">
        <f t="shared" si="12"/>
        <v>815806.0900000002</v>
      </c>
      <c r="E55" s="36">
        <f t="shared" si="12"/>
        <v>251780.27000000002</v>
      </c>
      <c r="F55" s="36">
        <f t="shared" si="12"/>
        <v>891196.5400000002</v>
      </c>
      <c r="G55" s="36">
        <f t="shared" si="12"/>
        <v>1293033.5599999996</v>
      </c>
      <c r="H55" s="36">
        <f t="shared" si="12"/>
        <v>226159.85</v>
      </c>
      <c r="I55" s="36">
        <f t="shared" si="12"/>
        <v>973754.6800000002</v>
      </c>
      <c r="J55" s="36">
        <f t="shared" si="12"/>
        <v>819277.8899999999</v>
      </c>
      <c r="K55" s="36">
        <f t="shared" si="12"/>
        <v>1175865.1999999997</v>
      </c>
      <c r="L55" s="36">
        <f t="shared" si="12"/>
        <v>1063756.1700000002</v>
      </c>
      <c r="M55" s="36">
        <f t="shared" si="12"/>
        <v>584586.9700000001</v>
      </c>
      <c r="N55" s="36">
        <f t="shared" si="12"/>
        <v>295745.48000000004</v>
      </c>
      <c r="O55" s="36">
        <f>SUM(B55:N55)</f>
        <v>10692544.4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-841.31</v>
      </c>
      <c r="F57" s="33">
        <v>0</v>
      </c>
      <c r="G57" s="33">
        <v>0</v>
      </c>
      <c r="H57" s="33">
        <v>0</v>
      </c>
      <c r="I57" s="33">
        <v>0</v>
      </c>
      <c r="J57" s="33">
        <v>-45062.46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-45903.77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1351509.6300000001</v>
      </c>
      <c r="C61" s="51">
        <f t="shared" si="13"/>
        <v>950072.0700000001</v>
      </c>
      <c r="D61" s="51">
        <f t="shared" si="13"/>
        <v>815806.09</v>
      </c>
      <c r="E61" s="51">
        <f t="shared" si="13"/>
        <v>251780.27</v>
      </c>
      <c r="F61" s="51">
        <f t="shared" si="13"/>
        <v>891196.54</v>
      </c>
      <c r="G61" s="51">
        <f t="shared" si="13"/>
        <v>1293033.56</v>
      </c>
      <c r="H61" s="51">
        <f t="shared" si="13"/>
        <v>226159.84</v>
      </c>
      <c r="I61" s="51">
        <f t="shared" si="13"/>
        <v>973754.68</v>
      </c>
      <c r="J61" s="51">
        <f t="shared" si="13"/>
        <v>819277.89</v>
      </c>
      <c r="K61" s="51">
        <f t="shared" si="13"/>
        <v>1175865.2</v>
      </c>
      <c r="L61" s="51">
        <f t="shared" si="13"/>
        <v>1063756.17</v>
      </c>
      <c r="M61" s="51">
        <f t="shared" si="13"/>
        <v>584586.97</v>
      </c>
      <c r="N61" s="51">
        <f t="shared" si="13"/>
        <v>295745.48</v>
      </c>
      <c r="O61" s="36">
        <f t="shared" si="13"/>
        <v>10692544.39</v>
      </c>
      <c r="Q61"/>
    </row>
    <row r="62" spans="1:18" ht="18.75" customHeight="1">
      <c r="A62" s="26" t="s">
        <v>53</v>
      </c>
      <c r="B62" s="51">
        <v>1109026.56</v>
      </c>
      <c r="C62" s="51">
        <v>678652.91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1787679.4700000002</v>
      </c>
      <c r="P62"/>
      <c r="Q62"/>
      <c r="R62" s="43"/>
    </row>
    <row r="63" spans="1:16" ht="18.75" customHeight="1">
      <c r="A63" s="26" t="s">
        <v>54</v>
      </c>
      <c r="B63" s="51">
        <v>242483.07</v>
      </c>
      <c r="C63" s="51">
        <v>271419.16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513902.23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815806.09</v>
      </c>
      <c r="E64" s="52">
        <v>0</v>
      </c>
      <c r="F64" s="52">
        <v>0</v>
      </c>
      <c r="G64" s="52">
        <v>0</v>
      </c>
      <c r="H64" s="51">
        <v>226159.84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1041965.9299999999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251780.27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251780.27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891196.54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891196.54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1293033.56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1293033.56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973754.68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973754.68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819277.89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819277.89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1175865.2</v>
      </c>
      <c r="L70" s="31">
        <v>1063756.17</v>
      </c>
      <c r="M70" s="52">
        <v>0</v>
      </c>
      <c r="N70" s="52">
        <v>0</v>
      </c>
      <c r="O70" s="36">
        <f t="shared" si="14"/>
        <v>2239621.37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584586.97</v>
      </c>
      <c r="N71" s="52">
        <v>0</v>
      </c>
      <c r="O71" s="36">
        <f t="shared" si="14"/>
        <v>584586.97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295745.48</v>
      </c>
      <c r="O72" s="55">
        <f t="shared" si="14"/>
        <v>295745.48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/>
      <c r="D76"/>
      <c r="E76"/>
      <c r="F76"/>
      <c r="G76"/>
      <c r="H76"/>
      <c r="I76"/>
      <c r="J76" s="69"/>
      <c r="K76"/>
      <c r="L76"/>
    </row>
    <row r="77" spans="2:12" ht="13.5">
      <c r="B77" s="57"/>
      <c r="C77" s="68"/>
      <c r="D77"/>
      <c r="E77" s="69"/>
      <c r="F77"/>
      <c r="G77"/>
      <c r="H77" s="59"/>
      <c r="I77" s="59"/>
      <c r="J77" s="60"/>
      <c r="K77" s="60"/>
      <c r="L77" s="60"/>
    </row>
    <row r="78" spans="2:12" ht="13.5">
      <c r="B78" s="57"/>
      <c r="C78"/>
      <c r="D78"/>
      <c r="E78"/>
      <c r="F78"/>
      <c r="G78"/>
      <c r="H78"/>
      <c r="I78"/>
      <c r="J78"/>
      <c r="K78"/>
      <c r="L78"/>
    </row>
    <row r="79" spans="2:12" ht="13.5">
      <c r="B79" s="57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26704.47</v>
      </c>
      <c r="C114">
        <v>7319.91</v>
      </c>
      <c r="D114">
        <v>12732.06</v>
      </c>
      <c r="E114">
        <v>-9746.49</v>
      </c>
      <c r="F114">
        <v>12610.27</v>
      </c>
      <c r="G114">
        <v>24394.44</v>
      </c>
      <c r="H114">
        <v>3752.62</v>
      </c>
      <c r="I114">
        <v>23120.07</v>
      </c>
      <c r="J114">
        <v>-70322.51</v>
      </c>
      <c r="K114">
        <v>39264.7</v>
      </c>
      <c r="L114">
        <v>14165.35</v>
      </c>
      <c r="M114">
        <v>8829.8</v>
      </c>
      <c r="N114">
        <v>2977.36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2022-08-05T13:15:11Z</dcterms:modified>
  <cp:category/>
  <cp:version/>
  <cp:contentType/>
  <cp:contentStatus/>
</cp:coreProperties>
</file>