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<sst xmlns="http://schemas.openxmlformats.org/spreadsheetml/2006/main" count="90" uniqueCount="87">
  <si>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</si>
  <si>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</si>
  <si>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</si>
  <si>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</si>
  <si>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</si>
  <si>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</si>
  <si>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</si>
  <si>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</si>
  <si>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</si>
  <si>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</si>
  <si>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</si>
  <si>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</si>
  <si>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</si>
  <si>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</si>
  <si>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</si>
  <si>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</si>
  <si>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</si>
  <si>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</si>
  <si>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</si>
  <si>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</si>
  <si>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</si>
  <si>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</si>
  <si>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</si>
  <si>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</si>
  <si>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</si>
  <si>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</si>
  <si>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</si>
  <si>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</si>
  <si>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</si>
  <si>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</si>
  <si>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</si>
  <si>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</si>
  <si>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</si>
  <si>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</si>
  <si>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</si>
  <si>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</si>
  <si>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</si>
  <si>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</si>
  <si>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</si>
  <si>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</si>
  <si>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</si>
  <si>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</si>
  <si>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</si>
  <si>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</si>
  <si>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</si>
  <si>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</si>
  <si>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</si>
  <si>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</si>
  <si>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</si>
  <si>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</si>
  <si>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</si>
  <si>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</si>
  <si>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</si>
  <si>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</si>
  <si>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</si>
  <si>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</si>
  <si>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</si>
  <si>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</si>
  <si>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</si>
  <si>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</si>
  <si>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</si>
  <si>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</si>
  <si>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</si>
  <si>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</si>
  <si>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</si>
  <si>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</si>
  <si>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25/07/22 - VENCIMENTO 01/08/22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</si>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</sst>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341940</v>
      </c>
      <c r="C7" s="9">
        <f t="shared" si="0"/>
        <v>242787</v>
      </c>
      <c r="D7" s="9">
        <f t="shared" si="0"/>
        <v>245520</v>
      </c>
      <c r="E7" s="9">
        <f t="shared" si="0"/>
        <v>60160</v>
      </c>
      <c r="F7" s="9">
        <f t="shared" si="0"/>
        <v>133217</v>
      </c>
      <c r="G7" s="9">
        <f t="shared" si="0"/>
        <v>324073</v>
      </c>
      <c r="H7" s="9">
        <f t="shared" si="0"/>
        <v>40037</v>
      </c>
      <c r="I7" s="9">
        <f t="shared" si="0"/>
        <v>229458</v>
      </c>
      <c r="J7" s="9">
        <f t="shared" si="0"/>
        <v>207628</v>
      </c>
      <c r="K7" s="9">
        <f t="shared" si="0"/>
        <v>314162</v>
      </c>
      <c r="L7" s="9">
        <f t="shared" si="0"/>
        <v>245819</v>
      </c>
      <c r="M7" s="9">
        <f t="shared" si="0"/>
        <v>116277</v>
      </c>
      <c r="N7" s="9">
        <f t="shared" si="0"/>
        <v>71404</v>
      </c>
      <c r="O7" s="9">
        <f t="shared" si="0"/>
        <v>2572482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13179</v>
      </c>
      <c r="C8" s="11">
        <f t="shared" si="1"/>
        <v>13938</v>
      </c>
      <c r="D8" s="11">
        <f t="shared" si="1"/>
        <v>10276</v>
      </c>
      <c r="E8" s="11">
        <f t="shared" si="1"/>
        <v>2073</v>
      </c>
      <c r="F8" s="11">
        <f t="shared" si="1"/>
        <v>5269</v>
      </c>
      <c r="G8" s="11">
        <f t="shared" si="1"/>
        <v>11730</v>
      </c>
      <c r="H8" s="11">
        <f t="shared" si="1"/>
        <v>2291</v>
      </c>
      <c r="I8" s="11">
        <f t="shared" si="1"/>
        <v>13323</v>
      </c>
      <c r="J8" s="11">
        <f t="shared" si="1"/>
        <v>10428</v>
      </c>
      <c r="K8" s="11">
        <f t="shared" si="1"/>
        <v>8564</v>
      </c>
      <c r="L8" s="11">
        <f t="shared" si="1"/>
        <v>7353</v>
      </c>
      <c r="M8" s="11">
        <f t="shared" si="1"/>
        <v>5062</v>
      </c>
      <c r="N8" s="11">
        <f t="shared" si="1"/>
        <v>3951</v>
      </c>
      <c r="O8" s="11">
        <f t="shared" si="1"/>
        <v>107437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13179</v>
      </c>
      <c r="C9" s="11">
        <v>13938</v>
      </c>
      <c r="D9" s="11">
        <v>10276</v>
      </c>
      <c r="E9" s="11">
        <v>2073</v>
      </c>
      <c r="F9" s="11">
        <v>5269</v>
      </c>
      <c r="G9" s="11">
        <v>11730</v>
      </c>
      <c r="H9" s="11">
        <v>2291</v>
      </c>
      <c r="I9" s="11">
        <v>13320</v>
      </c>
      <c r="J9" s="11">
        <v>10428</v>
      </c>
      <c r="K9" s="11">
        <v>8554</v>
      </c>
      <c r="L9" s="11">
        <v>7351</v>
      </c>
      <c r="M9" s="11">
        <v>5057</v>
      </c>
      <c r="N9" s="11">
        <v>3932</v>
      </c>
      <c r="O9" s="11">
        <f>SUM(B9:N9)</f>
        <v>107398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10</v>
      </c>
      <c r="L10" s="13">
        <v>2</v>
      </c>
      <c r="M10" s="13">
        <v>5</v>
      </c>
      <c r="N10" s="13">
        <v>19</v>
      </c>
      <c r="O10" s="11">
        <f>SUM(B10:N10)</f>
        <v>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328761</v>
      </c>
      <c r="C11" s="13">
        <v>228849</v>
      </c>
      <c r="D11" s="13">
        <v>235244</v>
      </c>
      <c r="E11" s="13">
        <v>58087</v>
      </c>
      <c r="F11" s="13">
        <v>127948</v>
      </c>
      <c r="G11" s="13">
        <v>312343</v>
      </c>
      <c r="H11" s="13">
        <v>37746</v>
      </c>
      <c r="I11" s="13">
        <v>216135</v>
      </c>
      <c r="J11" s="13">
        <v>197200</v>
      </c>
      <c r="K11" s="13">
        <v>305598</v>
      </c>
      <c r="L11" s="13">
        <v>238466</v>
      </c>
      <c r="M11" s="13">
        <v>111215</v>
      </c>
      <c r="N11" s="13">
        <v>67453</v>
      </c>
      <c r="O11" s="11">
        <f>SUM(B11:N11)</f>
        <v>2465045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1.22869597922804</v>
      </c>
      <c r="C16" s="19">
        <v>1.266711948256059</v>
      </c>
      <c r="D16" s="19">
        <v>1.219975361530775</v>
      </c>
      <c r="E16" s="19">
        <v>0.906080756338263</v>
      </c>
      <c r="F16" s="19">
        <v>2.090372950247765</v>
      </c>
      <c r="G16" s="19">
        <v>1.4734658456925</v>
      </c>
      <c r="H16" s="19">
        <v>1.598440720901012</v>
      </c>
      <c r="I16" s="19">
        <v>1.316863566556177</v>
      </c>
      <c r="J16" s="19">
        <v>1.281083013692789</v>
      </c>
      <c r="K16" s="19">
        <v>1.168408456872303</v>
      </c>
      <c r="L16" s="19">
        <v>1.199301360065733</v>
      </c>
      <c r="M16" s="19">
        <v>1.244309517745937</v>
      </c>
      <c r="N16" s="19">
        <v>1.173753003807209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1368943.3900000001</v>
      </c>
      <c r="C18" s="24">
        <f t="shared" si="2"/>
        <v>1009313.6799999999</v>
      </c>
      <c r="D18" s="24">
        <f t="shared" si="2"/>
        <v>850387.5900000001</v>
      </c>
      <c r="E18" s="24">
        <f t="shared" si="2"/>
        <v>271453.6</v>
      </c>
      <c r="F18" s="24">
        <f t="shared" si="2"/>
        <v>914282.56</v>
      </c>
      <c r="G18" s="24">
        <f t="shared" si="2"/>
        <v>1313662.2099999997</v>
      </c>
      <c r="H18" s="24">
        <f t="shared" si="2"/>
        <v>232150.43</v>
      </c>
      <c r="I18" s="24">
        <f t="shared" si="2"/>
        <v>995597.76</v>
      </c>
      <c r="J18" s="24">
        <f t="shared" si="2"/>
        <v>865405.8500000001</v>
      </c>
      <c r="K18" s="24">
        <f t="shared" si="2"/>
        <v>1157546.18</v>
      </c>
      <c r="L18" s="24">
        <f t="shared" si="2"/>
        <v>1063562.08</v>
      </c>
      <c r="M18" s="24">
        <f t="shared" si="2"/>
        <v>603875.4600000001</v>
      </c>
      <c r="N18" s="24">
        <f t="shared" si="2"/>
        <v>311006.27</v>
      </c>
      <c r="O18" s="24">
        <f>O19+O20+O21+O22+O23+O24+O25+O27</f>
        <v>10953668.749999998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1004072.62</v>
      </c>
      <c r="C19" s="30">
        <f t="shared" si="3"/>
        <v>736494.36</v>
      </c>
      <c r="D19" s="30">
        <f t="shared" si="3"/>
        <v>653181.41</v>
      </c>
      <c r="E19" s="30">
        <f t="shared" si="3"/>
        <v>273421.18</v>
      </c>
      <c r="F19" s="30">
        <f t="shared" si="3"/>
        <v>410787.94</v>
      </c>
      <c r="G19" s="30">
        <f t="shared" si="3"/>
        <v>822238.02</v>
      </c>
      <c r="H19" s="30">
        <f t="shared" si="3"/>
        <v>136386.04</v>
      </c>
      <c r="I19" s="30">
        <f t="shared" si="3"/>
        <v>691150.44</v>
      </c>
      <c r="J19" s="30">
        <f t="shared" si="3"/>
        <v>629029.79</v>
      </c>
      <c r="K19" s="30">
        <f t="shared" si="3"/>
        <v>899665.72</v>
      </c>
      <c r="L19" s="30">
        <f t="shared" si="3"/>
        <v>801542.01</v>
      </c>
      <c r="M19" s="30">
        <f t="shared" si="3"/>
        <v>437503.84</v>
      </c>
      <c r="N19" s="30">
        <f t="shared" si="3"/>
        <v>242680.77</v>
      </c>
      <c r="O19" s="30">
        <f>SUM(B19:N19)</f>
        <v>7738154.139999999</v>
      </c>
    </row>
    <row r="20" spans="1:23" ht="18.75" customHeight="1">
      <c r="A20" s="26" t="s">
        <v>35</v>
      </c>
      <c r="B20" s="30">
        <f>IF(B16&lt;&gt;0,ROUND((B16-1)*B19,2),0)</f>
        <v>229627.37</v>
      </c>
      <c r="C20" s="30">
        <f aca="true" t="shared" si="4" ref="C20:N20">IF(C16&lt;&gt;0,ROUND((C16-1)*C19,2),0)</f>
        <v>196431.85</v>
      </c>
      <c r="D20" s="30">
        <f t="shared" si="4"/>
        <v>143683.82</v>
      </c>
      <c r="E20" s="30">
        <f t="shared" si="4"/>
        <v>-25679.51</v>
      </c>
      <c r="F20" s="30">
        <f t="shared" si="4"/>
        <v>447912.06</v>
      </c>
      <c r="G20" s="30">
        <f t="shared" si="4"/>
        <v>389301.62</v>
      </c>
      <c r="H20" s="30">
        <f t="shared" si="4"/>
        <v>81618.96</v>
      </c>
      <c r="I20" s="30">
        <f t="shared" si="4"/>
        <v>219000.39</v>
      </c>
      <c r="J20" s="30">
        <f t="shared" si="4"/>
        <v>176809.59</v>
      </c>
      <c r="K20" s="30">
        <f t="shared" si="4"/>
        <v>151511.32</v>
      </c>
      <c r="L20" s="30">
        <f t="shared" si="4"/>
        <v>159748.41</v>
      </c>
      <c r="M20" s="30">
        <f t="shared" si="4"/>
        <v>106886.35</v>
      </c>
      <c r="N20" s="30">
        <f t="shared" si="4"/>
        <v>42166.51</v>
      </c>
      <c r="O20" s="30">
        <f aca="true" t="shared" si="5" ref="O19:O27">SUM(B20:N20)</f>
        <v>2319018.74</v>
      </c>
      <c r="W20" s="62"/>
    </row>
    <row r="21" spans="1:15" ht="18.75" customHeight="1">
      <c r="A21" s="26" t="s">
        <v>36</v>
      </c>
      <c r="B21" s="30">
        <v>68729.56</v>
      </c>
      <c r="C21" s="30">
        <v>46816.42</v>
      </c>
      <c r="D21" s="30">
        <v>26492.21</v>
      </c>
      <c r="E21" s="30">
        <v>12576.66</v>
      </c>
      <c r="F21" s="30">
        <v>35423.43</v>
      </c>
      <c r="G21" s="30">
        <v>55975.9</v>
      </c>
      <c r="H21" s="30">
        <v>6022.37</v>
      </c>
      <c r="I21" s="30">
        <v>40094.82</v>
      </c>
      <c r="J21" s="30">
        <v>37741.51</v>
      </c>
      <c r="K21" s="30">
        <v>61492.1</v>
      </c>
      <c r="L21" s="30">
        <v>57667.25</v>
      </c>
      <c r="M21" s="30">
        <v>27422.42</v>
      </c>
      <c r="N21" s="30">
        <v>15282.87</v>
      </c>
      <c r="O21" s="30">
        <f t="shared" si="5"/>
        <v>491737.51999999996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1099.4</v>
      </c>
      <c r="C24" s="30">
        <v>825.85</v>
      </c>
      <c r="D24" s="30">
        <v>687.78</v>
      </c>
      <c r="E24" s="30">
        <v>221.44</v>
      </c>
      <c r="F24" s="30">
        <v>745.09</v>
      </c>
      <c r="G24" s="30">
        <v>1068.14</v>
      </c>
      <c r="H24" s="30">
        <v>187.58</v>
      </c>
      <c r="I24" s="30">
        <v>799.8</v>
      </c>
      <c r="J24" s="30">
        <v>706.01</v>
      </c>
      <c r="K24" s="30">
        <v>937.88</v>
      </c>
      <c r="L24" s="30">
        <v>857.11</v>
      </c>
      <c r="M24" s="30">
        <v>481.96</v>
      </c>
      <c r="N24" s="30">
        <v>252.7</v>
      </c>
      <c r="O24" s="30">
        <f t="shared" si="5"/>
        <v>8870.74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627.34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812.49</v>
      </c>
      <c r="L25" s="30">
        <v>721.21</v>
      </c>
      <c r="M25" s="30">
        <v>408.2</v>
      </c>
      <c r="N25" s="30">
        <v>213.89</v>
      </c>
      <c r="O25" s="30">
        <f t="shared" si="5"/>
        <v>7557.73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-64100.95</v>
      </c>
      <c r="C29" s="30">
        <f>+C30+C32+C52+C53+C56-C57</f>
        <v>-65919.45999999999</v>
      </c>
      <c r="D29" s="30">
        <f t="shared" si="6"/>
        <v>-49038.87</v>
      </c>
      <c r="E29" s="30">
        <f t="shared" si="6"/>
        <v>-10352.560000000001</v>
      </c>
      <c r="F29" s="30">
        <f t="shared" si="6"/>
        <v>-27326.769999999997</v>
      </c>
      <c r="G29" s="30">
        <f t="shared" si="6"/>
        <v>-57551.51</v>
      </c>
      <c r="H29" s="30">
        <f t="shared" si="6"/>
        <v>-12241.67</v>
      </c>
      <c r="I29" s="30">
        <f t="shared" si="6"/>
        <v>-63055.39</v>
      </c>
      <c r="J29" s="30">
        <f t="shared" si="6"/>
        <v>-49809.07</v>
      </c>
      <c r="K29" s="30">
        <f t="shared" si="6"/>
        <v>-42852.78</v>
      </c>
      <c r="L29" s="30">
        <f t="shared" si="6"/>
        <v>-37110.5</v>
      </c>
      <c r="M29" s="30">
        <f t="shared" si="6"/>
        <v>-24930.82</v>
      </c>
      <c r="N29" s="30">
        <f t="shared" si="6"/>
        <v>-18705.989999999998</v>
      </c>
      <c r="O29" s="30">
        <f t="shared" si="6"/>
        <v>-522996.34</v>
      </c>
    </row>
    <row r="30" spans="1:15" ht="18.75" customHeight="1">
      <c r="A30" s="26" t="s">
        <v>39</v>
      </c>
      <c r="B30" s="31">
        <f>+B31</f>
        <v>-57987.6</v>
      </c>
      <c r="C30" s="31">
        <f>+C31</f>
        <v>-61327.2</v>
      </c>
      <c r="D30" s="31">
        <f aca="true" t="shared" si="7" ref="D30:O30">+D31</f>
        <v>-45214.4</v>
      </c>
      <c r="E30" s="31">
        <f t="shared" si="7"/>
        <v>-9121.2</v>
      </c>
      <c r="F30" s="31">
        <f t="shared" si="7"/>
        <v>-23183.6</v>
      </c>
      <c r="G30" s="31">
        <f t="shared" si="7"/>
        <v>-51612</v>
      </c>
      <c r="H30" s="31">
        <f t="shared" si="7"/>
        <v>-10080.4</v>
      </c>
      <c r="I30" s="31">
        <f t="shared" si="7"/>
        <v>-58608</v>
      </c>
      <c r="J30" s="31">
        <f t="shared" si="7"/>
        <v>-45883.2</v>
      </c>
      <c r="K30" s="31">
        <f t="shared" si="7"/>
        <v>-37637.6</v>
      </c>
      <c r="L30" s="31">
        <f t="shared" si="7"/>
        <v>-32344.4</v>
      </c>
      <c r="M30" s="31">
        <f t="shared" si="7"/>
        <v>-22250.8</v>
      </c>
      <c r="N30" s="31">
        <f t="shared" si="7"/>
        <v>-17300.8</v>
      </c>
      <c r="O30" s="31">
        <f t="shared" si="7"/>
        <v>-472551.2</v>
      </c>
    </row>
    <row r="31" spans="1:26" ht="18.75" customHeight="1">
      <c r="A31" s="27" t="s">
        <v>40</v>
      </c>
      <c r="B31" s="16">
        <f>ROUND((-B9)*$G$3,2)</f>
        <v>-57987.6</v>
      </c>
      <c r="C31" s="16">
        <f aca="true" t="shared" si="8" ref="C31:N31">ROUND((-C9)*$G$3,2)</f>
        <v>-61327.2</v>
      </c>
      <c r="D31" s="16">
        <f t="shared" si="8"/>
        <v>-45214.4</v>
      </c>
      <c r="E31" s="16">
        <f t="shared" si="8"/>
        <v>-9121.2</v>
      </c>
      <c r="F31" s="16">
        <f t="shared" si="8"/>
        <v>-23183.6</v>
      </c>
      <c r="G31" s="16">
        <f t="shared" si="8"/>
        <v>-51612</v>
      </c>
      <c r="H31" s="16">
        <f t="shared" si="8"/>
        <v>-10080.4</v>
      </c>
      <c r="I31" s="16">
        <f t="shared" si="8"/>
        <v>-58608</v>
      </c>
      <c r="J31" s="16">
        <f t="shared" si="8"/>
        <v>-45883.2</v>
      </c>
      <c r="K31" s="16">
        <f t="shared" si="8"/>
        <v>-37637.6</v>
      </c>
      <c r="L31" s="16">
        <f t="shared" si="8"/>
        <v>-32344.4</v>
      </c>
      <c r="M31" s="16">
        <f t="shared" si="8"/>
        <v>-22250.8</v>
      </c>
      <c r="N31" s="16">
        <f t="shared" si="8"/>
        <v>-17300.8</v>
      </c>
      <c r="O31" s="32">
        <f aca="true" t="shared" si="9" ref="O31:O57">SUM(B31:N31)</f>
        <v>-472551.2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-6113.35</v>
      </c>
      <c r="C32" s="31">
        <f aca="true" t="shared" si="10" ref="C32:O32">SUM(C33:C50)</f>
        <v>-4592.26</v>
      </c>
      <c r="D32" s="31">
        <f t="shared" si="10"/>
        <v>-3824.47</v>
      </c>
      <c r="E32" s="31">
        <f t="shared" si="10"/>
        <v>-1231.36</v>
      </c>
      <c r="F32" s="31">
        <f t="shared" si="10"/>
        <v>-4143.17</v>
      </c>
      <c r="G32" s="31">
        <f t="shared" si="10"/>
        <v>-5939.51</v>
      </c>
      <c r="H32" s="31">
        <f t="shared" si="10"/>
        <v>-2161.27</v>
      </c>
      <c r="I32" s="31">
        <f t="shared" si="10"/>
        <v>-4447.39</v>
      </c>
      <c r="J32" s="31">
        <f t="shared" si="10"/>
        <v>-3925.87</v>
      </c>
      <c r="K32" s="31">
        <f t="shared" si="10"/>
        <v>-5215.18</v>
      </c>
      <c r="L32" s="31">
        <f t="shared" si="10"/>
        <v>-4766.1</v>
      </c>
      <c r="M32" s="31">
        <f t="shared" si="10"/>
        <v>-2680.02</v>
      </c>
      <c r="N32" s="31">
        <f t="shared" si="10"/>
        <v>-1405.19</v>
      </c>
      <c r="O32" s="31">
        <f t="shared" si="10"/>
        <v>-50445.14000000001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-6113.35</v>
      </c>
      <c r="C41" s="33">
        <v>-4592.26</v>
      </c>
      <c r="D41" s="33">
        <v>-3824.47</v>
      </c>
      <c r="E41" s="33">
        <v>-1231.36</v>
      </c>
      <c r="F41" s="33">
        <v>-4143.17</v>
      </c>
      <c r="G41" s="33">
        <v>-5939.51</v>
      </c>
      <c r="H41" s="33">
        <v>-1043.04</v>
      </c>
      <c r="I41" s="33">
        <v>-4447.39</v>
      </c>
      <c r="J41" s="33">
        <v>-3925.87</v>
      </c>
      <c r="K41" s="33">
        <v>-5215.18</v>
      </c>
      <c r="L41" s="33">
        <v>-4766.1</v>
      </c>
      <c r="M41" s="33">
        <v>-2680.02</v>
      </c>
      <c r="N41" s="33">
        <v>-1405.19</v>
      </c>
      <c r="O41" s="33">
        <f t="shared" si="9"/>
        <v>-49326.91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-1118.23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-1118.23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1304842.4400000002</v>
      </c>
      <c r="C55" s="36">
        <f t="shared" si="12"/>
        <v>943394.22</v>
      </c>
      <c r="D55" s="36">
        <f t="shared" si="12"/>
        <v>801348.7200000001</v>
      </c>
      <c r="E55" s="36">
        <f t="shared" si="12"/>
        <v>261101.03999999998</v>
      </c>
      <c r="F55" s="36">
        <f t="shared" si="12"/>
        <v>886955.79</v>
      </c>
      <c r="G55" s="36">
        <f t="shared" si="12"/>
        <v>1256110.6999999997</v>
      </c>
      <c r="H55" s="36">
        <f t="shared" si="12"/>
        <v>219908.75999999998</v>
      </c>
      <c r="I55" s="36">
        <f t="shared" si="12"/>
        <v>932542.37</v>
      </c>
      <c r="J55" s="36">
        <f t="shared" si="12"/>
        <v>815596.7800000001</v>
      </c>
      <c r="K55" s="36">
        <f t="shared" si="12"/>
        <v>1114693.4</v>
      </c>
      <c r="L55" s="36">
        <f t="shared" si="12"/>
        <v>1026451.5800000001</v>
      </c>
      <c r="M55" s="36">
        <f t="shared" si="12"/>
        <v>578944.6400000001</v>
      </c>
      <c r="N55" s="36">
        <f t="shared" si="12"/>
        <v>292300.28</v>
      </c>
      <c r="O55" s="36">
        <f>SUM(B55:N55)</f>
        <v>10434190.72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1304842.43</v>
      </c>
      <c r="C61" s="51">
        <f t="shared" si="13"/>
        <v>943394.22</v>
      </c>
      <c r="D61" s="51">
        <f t="shared" si="13"/>
        <v>801348.71</v>
      </c>
      <c r="E61" s="51">
        <f t="shared" si="13"/>
        <v>261101.04</v>
      </c>
      <c r="F61" s="51">
        <f t="shared" si="13"/>
        <v>886955.79</v>
      </c>
      <c r="G61" s="51">
        <f t="shared" si="13"/>
        <v>1256110.69</v>
      </c>
      <c r="H61" s="51">
        <f t="shared" si="13"/>
        <v>219908.76</v>
      </c>
      <c r="I61" s="51">
        <f t="shared" si="13"/>
        <v>932542.38</v>
      </c>
      <c r="J61" s="51">
        <f t="shared" si="13"/>
        <v>815596.78</v>
      </c>
      <c r="K61" s="51">
        <f t="shared" si="13"/>
        <v>1114693.4</v>
      </c>
      <c r="L61" s="51">
        <f t="shared" si="13"/>
        <v>1026451.59</v>
      </c>
      <c r="M61" s="51">
        <f t="shared" si="13"/>
        <v>578944.64</v>
      </c>
      <c r="N61" s="51">
        <f t="shared" si="13"/>
        <v>292300.29</v>
      </c>
      <c r="O61" s="36">
        <f t="shared" si="13"/>
        <v>10434190.72</v>
      </c>
      <c r="Q61" s="43"/>
    </row>
    <row r="62" spans="1:18" ht="18.75" customHeight="1">
      <c r="A62" s="26" t="s">
        <v>54</v>
      </c>
      <c r="B62" s="51">
        <v>1066188.21</v>
      </c>
      <c r="C62" s="51">
        <v>671785.33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1737973.54</v>
      </c>
      <c r="P62"/>
      <c r="Q62"/>
      <c r="R62" s="43"/>
    </row>
    <row r="63" spans="1:16" ht="18.75" customHeight="1">
      <c r="A63" s="26" t="s">
        <v>55</v>
      </c>
      <c r="B63" s="51">
        <v>238654.22</v>
      </c>
      <c r="C63" s="51">
        <v>271608.89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510263.11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801348.71</v>
      </c>
      <c r="E64" s="52">
        <v>0</v>
      </c>
      <c r="F64" s="52">
        <v>0</v>
      </c>
      <c r="G64" s="52">
        <v>0</v>
      </c>
      <c r="H64" s="51">
        <v>219908.76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1021257.47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261101.04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261101.04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886955.79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886955.79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1256110.69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1256110.69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932542.38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932542.38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815596.78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815596.78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1114693.4</v>
      </c>
      <c r="L70" s="31">
        <v>1026451.59</v>
      </c>
      <c r="M70" s="52">
        <v>0</v>
      </c>
      <c r="N70" s="52">
        <v>0</v>
      </c>
      <c r="O70" s="36">
        <f t="shared" si="14"/>
        <v>2141144.9899999998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578944.64</v>
      </c>
      <c r="N71" s="52">
        <v>0</v>
      </c>
      <c r="O71" s="36">
        <f t="shared" si="14"/>
        <v>578944.64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292300.29</v>
      </c>
      <c r="O72" s="55">
        <f t="shared" si="14"/>
        <v>292300.29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2022-07-29T19:25:11Z</dcterms:modified>
  <cp:category/>
  <cp:version/>
  <cp:contentType/>
  <cp:contentStatus/>
</cp:coreProperties>
</file>